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2" l="1"/>
  <c r="F21" i="2"/>
  <c r="H21" i="2" s="1"/>
  <c r="E21" i="2"/>
  <c r="C21" i="2"/>
  <c r="B21" i="2"/>
  <c r="D21" i="2" s="1"/>
  <c r="H20" i="2"/>
  <c r="G20" i="2"/>
  <c r="F20" i="2"/>
  <c r="E20" i="2"/>
  <c r="D20" i="2"/>
  <c r="C20" i="2"/>
  <c r="B20" i="2"/>
  <c r="G19" i="2"/>
  <c r="H19" i="2" s="1"/>
  <c r="F19" i="2"/>
  <c r="E19" i="2"/>
  <c r="C19" i="2"/>
  <c r="D19" i="2" s="1"/>
  <c r="B19" i="2"/>
  <c r="G18" i="2"/>
  <c r="F18" i="2"/>
  <c r="H18" i="2" s="1"/>
  <c r="C18" i="2"/>
  <c r="B18" i="2"/>
  <c r="E18" i="2" s="1"/>
  <c r="G17" i="2"/>
  <c r="F17" i="2"/>
  <c r="H17" i="2" s="1"/>
  <c r="E17" i="2"/>
  <c r="C17" i="2"/>
  <c r="B17" i="2"/>
  <c r="D17" i="2" s="1"/>
  <c r="H15" i="2"/>
  <c r="E15" i="2"/>
  <c r="D15" i="2"/>
  <c r="H14" i="2"/>
  <c r="E14" i="2"/>
  <c r="D14" i="2"/>
  <c r="H13" i="2"/>
  <c r="E13" i="2"/>
  <c r="D13" i="2"/>
  <c r="H12" i="2"/>
  <c r="E12" i="2"/>
  <c r="D12" i="2"/>
  <c r="G11" i="2"/>
  <c r="H11" i="2" s="1"/>
  <c r="F11" i="2"/>
  <c r="E11" i="2"/>
  <c r="C11" i="2"/>
  <c r="D11" i="2" s="1"/>
  <c r="B11" i="2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F16" i="2" s="1"/>
  <c r="H16" i="2" s="1"/>
  <c r="C6" i="2"/>
  <c r="C16" i="2" s="1"/>
  <c r="B6" i="2"/>
  <c r="E6" i="2" s="1"/>
  <c r="D6" i="2" l="1"/>
  <c r="H6" i="2"/>
  <c r="B16" i="2"/>
  <c r="D18" i="2"/>
  <c r="L8" i="1"/>
  <c r="M8" i="1" s="1"/>
  <c r="F8" i="1"/>
  <c r="G8" i="1" s="1"/>
  <c r="E16" i="2" l="1"/>
  <c r="D16" i="2"/>
  <c r="N8" i="1"/>
  <c r="N7" i="1" l="1"/>
  <c r="G7" i="1"/>
  <c r="F7" i="1"/>
  <c r="M7" i="1" l="1"/>
  <c r="L7" i="1"/>
  <c r="L6" i="1" l="1"/>
  <c r="K18" i="1" l="1"/>
  <c r="J18" i="1"/>
  <c r="I18" i="1"/>
  <c r="H18" i="1"/>
  <c r="E18" i="1"/>
  <c r="D18" i="1"/>
  <c r="C18" i="1"/>
  <c r="B18" i="1"/>
  <c r="L18" i="1"/>
  <c r="F6" i="1"/>
  <c r="N6" i="1" s="1"/>
  <c r="N18" i="1" s="1"/>
  <c r="M6" i="1" l="1"/>
  <c r="G6" i="1"/>
  <c r="F18" i="1"/>
</calcChain>
</file>

<file path=xl/sharedStrings.xml><?xml version="1.0" encoding="utf-8"?>
<sst xmlns="http://schemas.openxmlformats.org/spreadsheetml/2006/main" count="126" uniqueCount="101">
  <si>
    <t>附件1：</t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</si>
  <si>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</si>
  <si>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</si>
  <si>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</si>
  <si>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t xml:space="preserve">    体育彩票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</si>
  <si>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</si>
  <si>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乐透数字型</t>
    <phoneticPr fontId="3" type="noConversion"/>
  </si>
  <si>
    <t>即开型</t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</si>
  <si>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</si>
  <si>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</si>
  <si>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</si>
  <si>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</si>
  <si>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乐透数字型</t>
    <phoneticPr fontId="3" type="noConversion"/>
  </si>
  <si>
    <t>竞猜型</t>
    <phoneticPr fontId="3" type="noConversion"/>
  </si>
  <si>
    <t>即开型</t>
    <phoneticPr fontId="3" type="noConversion"/>
  </si>
  <si>
    <t>视频型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</si>
  <si>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</si>
  <si>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</si>
  <si>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</si>
  <si>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</si>
  <si>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</si>
  <si>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</si>
  <si>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</si>
  <si>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</si>
  <si>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</si>
  <si>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</si>
  <si>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</si>
  <si>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</si>
  <si>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</si>
  <si>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</si>
  <si>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-</t>
    <phoneticPr fontId="3" type="noConversion"/>
  </si>
  <si>
    <t xml:space="preserve"> 单位：亿元</t>
  </si>
  <si>
    <t>附件2：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</si>
  <si>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</si>
  <si>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</si>
  <si>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</si>
  <si>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</si>
  <si>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</si>
  <si>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</si>
  <si>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</si>
  <si>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</si>
  <si>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</si>
  <si>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（二）即开型</t>
    <phoneticPr fontId="3" type="noConversion"/>
  </si>
  <si>
    <t xml:space="preserve">    （三）视频型</t>
    <phoneticPr fontId="3" type="noConversion"/>
  </si>
  <si>
    <t xml:space="preserve">    （四）基诺型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</si>
  <si>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</si>
  <si>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</si>
  <si>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</si>
  <si>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</si>
  <si>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</si>
  <si>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</si>
  <si>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</si>
  <si>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</si>
  <si>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</si>
  <si>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</si>
  <si>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</si>
  <si>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</si>
  <si>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</si>
  <si>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</si>
  <si>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</si>
  <si>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</si>
  <si>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</si>
  <si>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</si>
  <si>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</si>
  <si>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</si>
  <si>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</si>
  <si>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</si>
  <si>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</si>
  <si>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</si>
  <si>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</si>
  <si>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</si>
  <si>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</si>
  <si>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</si>
  <si>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</si>
  <si>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</si>
  <si>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</si>
  <si>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</si>
  <si>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</si>
  <si>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</si>
  <si>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</si>
  <si>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</si>
  <si>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</si>
  <si>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地区</t>
    <phoneticPr fontId="3" type="noConversion"/>
  </si>
  <si>
    <t>福利彩票</t>
    <phoneticPr fontId="3" type="noConversion"/>
  </si>
  <si>
    <t>体育彩票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</si>
  <si>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</si>
  <si>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</si>
  <si>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</si>
  <si>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</si>
  <si>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</si>
  <si>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</si>
  <si>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</si>
  <si>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</si>
  <si>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</si>
  <si>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  <phoneticPr fontId="3" type="noConversion"/>
  </si>
  <si>
    <t>单位：万元</t>
    <phoneticPr fontId="3" type="noConversion"/>
  </si>
  <si>
    <r>
      <t>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3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</si>
  <si>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 2019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3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</si>
  <si>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     2019年3月全国各地区彩票销售情况表</t>
    <phoneticPr fontId="3" type="noConversion"/>
  </si>
  <si>
    <t>北京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</si>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</sst>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_ "/>
  </numFmts>
  <fonts count="17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7" fontId="7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7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80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1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1" fontId="12" fillId="0" borderId="0" xfId="0" applyNumberFormat="1" applyFont="1" applyFill="1" applyAlignment="1">
      <alignment horizontal="left"/>
    </xf>
    <xf numFmtId="181" fontId="7" fillId="0" borderId="1" xfId="0" applyNumberFormat="1" applyFont="1" applyFill="1" applyBorder="1" applyAlignment="1">
      <alignment horizontal="center" vertical="center"/>
    </xf>
    <xf numFmtId="181" fontId="7" fillId="0" borderId="5" xfId="0" applyNumberFormat="1" applyFont="1" applyFill="1" applyBorder="1" applyAlignment="1">
      <alignment horizontal="center" vertical="center"/>
    </xf>
    <xf numFmtId="181" fontId="6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4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16" fillId="0" borderId="6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9&#24180;3&#26376;&#20840;&#22269;&#21508;&#31867;&#22411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9年2月"/>
      <sheetName val="与上年同期比较"/>
      <sheetName val="本月销量饼形图"/>
    </sheetNames>
    <sheetDataSet>
      <sheetData sheetId="0"/>
      <sheetData sheetId="1">
        <row r="2">
          <cell r="B2">
            <v>112.95141912099999</v>
          </cell>
        </row>
        <row r="3">
          <cell r="B3">
            <v>70.001576659999998</v>
          </cell>
        </row>
        <row r="4">
          <cell r="B4">
            <v>10.42428591</v>
          </cell>
        </row>
        <row r="5">
          <cell r="B5">
            <v>32.438584630999998</v>
          </cell>
        </row>
        <row r="6">
          <cell r="B6">
            <v>8.6971919999999994E-2</v>
          </cell>
        </row>
        <row r="7">
          <cell r="B7">
            <v>121.16603603200001</v>
          </cell>
        </row>
        <row r="8">
          <cell r="B8">
            <v>47.189860699999997</v>
          </cell>
        </row>
        <row r="9">
          <cell r="B9">
            <v>66.507485180000003</v>
          </cell>
        </row>
        <row r="10">
          <cell r="B10">
            <v>7.4666131</v>
          </cell>
        </row>
        <row r="11">
          <cell r="B11">
            <v>2.0770519999999998E-3</v>
          </cell>
        </row>
        <row r="12">
          <cell r="B12">
            <v>234.11745515299998</v>
          </cell>
        </row>
        <row r="13">
          <cell r="B13">
            <v>117.19143735999999</v>
          </cell>
        </row>
        <row r="14">
          <cell r="B14">
            <v>66.507485180000003</v>
          </cell>
        </row>
        <row r="15">
          <cell r="B15">
            <v>17.890899009999998</v>
          </cell>
        </row>
        <row r="16">
          <cell r="B16">
            <v>32.440661682999995</v>
          </cell>
        </row>
        <row r="17">
          <cell r="B17">
            <v>8.6971919999999994E-2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J26" sqref="J26"/>
    </sheetView>
  </sheetViews>
  <sheetFormatPr defaultRowHeight="14.25" x14ac:dyDescent="0.2"/>
  <cols>
    <col min="1" max="1" width="6.5" style="2" customWidth="1"/>
    <col min="2" max="2" width="9.375" style="2" customWidth="1"/>
    <col min="3" max="3" width="8.5" style="2" customWidth="1"/>
    <col min="4" max="4" width="8.875" style="2" customWidth="1"/>
    <col min="5" max="5" width="8.375" style="2" customWidth="1"/>
    <col min="6" max="6" width="9.375" style="2" customWidth="1"/>
    <col min="7" max="7" width="9.625" style="2" customWidth="1"/>
    <col min="8" max="8" width="10" style="2" customWidth="1"/>
    <col min="9" max="9" width="9.5" style="2" customWidth="1"/>
    <col min="10" max="10" width="9.125" style="2" customWidth="1"/>
    <col min="11" max="11" width="8.5" style="2" customWidth="1"/>
    <col min="12" max="12" width="9.5" style="2" customWidth="1"/>
    <col min="13" max="13" width="10.375" style="2" customWidth="1"/>
    <col min="14" max="14" width="10.12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18.75" x14ac:dyDescent="0.2">
      <c r="A1" s="1" t="s">
        <v>0</v>
      </c>
    </row>
    <row r="2" spans="1:16" ht="20.25" x14ac:dyDescent="0.2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1</v>
      </c>
    </row>
    <row r="4" spans="1:16" ht="21.95" customHeight="1" x14ac:dyDescent="0.2">
      <c r="A4" s="38" t="s">
        <v>2</v>
      </c>
      <c r="B4" s="40" t="s">
        <v>3</v>
      </c>
      <c r="C4" s="41"/>
      <c r="D4" s="41"/>
      <c r="E4" s="41"/>
      <c r="F4" s="41"/>
      <c r="G4" s="42"/>
      <c r="H4" s="40" t="s">
        <v>4</v>
      </c>
      <c r="I4" s="41"/>
      <c r="J4" s="41"/>
      <c r="K4" s="41"/>
      <c r="L4" s="41"/>
      <c r="M4" s="6"/>
      <c r="N4" s="38" t="s">
        <v>5</v>
      </c>
    </row>
    <row r="5" spans="1:16" ht="21.95" customHeight="1" x14ac:dyDescent="0.2">
      <c r="A5" s="39"/>
      <c r="B5" s="7" t="s">
        <v>6</v>
      </c>
      <c r="C5" s="8" t="s">
        <v>7</v>
      </c>
      <c r="D5" s="7" t="s">
        <v>8</v>
      </c>
      <c r="E5" s="7" t="s">
        <v>9</v>
      </c>
      <c r="F5" s="7" t="s">
        <v>10</v>
      </c>
      <c r="G5" s="9" t="s">
        <v>11</v>
      </c>
      <c r="H5" s="7" t="s">
        <v>12</v>
      </c>
      <c r="I5" s="7" t="s">
        <v>13</v>
      </c>
      <c r="J5" s="8" t="s">
        <v>14</v>
      </c>
      <c r="K5" s="10" t="s">
        <v>15</v>
      </c>
      <c r="L5" s="11" t="s">
        <v>16</v>
      </c>
      <c r="M5" s="7" t="s">
        <v>11</v>
      </c>
      <c r="N5" s="39"/>
    </row>
    <row r="6" spans="1:16" ht="21.95" customHeight="1" x14ac:dyDescent="0.2">
      <c r="A6" s="35" t="s">
        <v>17</v>
      </c>
      <c r="B6" s="12">
        <v>156.07313533999999</v>
      </c>
      <c r="C6" s="12">
        <v>11.42429052</v>
      </c>
      <c r="D6" s="12">
        <v>44.583958438499998</v>
      </c>
      <c r="E6" s="12">
        <v>0.10601616</v>
      </c>
      <c r="F6" s="12">
        <f t="shared" ref="F6:F7" si="0">SUM(B6:E6)</f>
        <v>212.18740045849998</v>
      </c>
      <c r="G6" s="12">
        <f>F6</f>
        <v>212.18740045849998</v>
      </c>
      <c r="H6" s="12">
        <v>92.793889750000005</v>
      </c>
      <c r="I6" s="12">
        <v>164.13841303999999</v>
      </c>
      <c r="J6" s="12">
        <v>10.424211639999999</v>
      </c>
      <c r="K6" s="12">
        <v>2.8092220000000001E-3</v>
      </c>
      <c r="L6" s="12">
        <f>SUM(H6:K6)</f>
        <v>267.359323652</v>
      </c>
      <c r="M6" s="12">
        <f>L6</f>
        <v>267.359323652</v>
      </c>
      <c r="N6" s="12">
        <f>F6+L6</f>
        <v>479.54672411050001</v>
      </c>
      <c r="O6" s="13"/>
    </row>
    <row r="7" spans="1:16" ht="21.95" customHeight="1" x14ac:dyDescent="0.2">
      <c r="A7" s="35" t="s">
        <v>18</v>
      </c>
      <c r="B7" s="12">
        <v>70.001576659999998</v>
      </c>
      <c r="C7" s="12">
        <v>10.42428591</v>
      </c>
      <c r="D7" s="12">
        <v>32.438584630999998</v>
      </c>
      <c r="E7" s="12">
        <v>8.6971919999999994E-2</v>
      </c>
      <c r="F7" s="12">
        <f t="shared" si="0"/>
        <v>112.95141912099999</v>
      </c>
      <c r="G7" s="12">
        <f>G6+F7</f>
        <v>325.13881957949997</v>
      </c>
      <c r="H7" s="12">
        <v>47.189860699999997</v>
      </c>
      <c r="I7" s="12">
        <v>66.507485180000003</v>
      </c>
      <c r="J7" s="12">
        <v>7.4666131</v>
      </c>
      <c r="K7" s="12">
        <v>2.0770519999999998E-3</v>
      </c>
      <c r="L7" s="12">
        <f>SUM(H7:K7)</f>
        <v>121.16603603200001</v>
      </c>
      <c r="M7" s="12">
        <f>M6+L7</f>
        <v>388.52535968400002</v>
      </c>
      <c r="N7" s="12">
        <f>F7+L7</f>
        <v>234.11745515299998</v>
      </c>
      <c r="O7" s="13"/>
    </row>
    <row r="8" spans="1:16" ht="21.95" customHeight="1" x14ac:dyDescent="0.2">
      <c r="A8" s="35" t="s">
        <v>19</v>
      </c>
      <c r="B8" s="36">
        <v>107.03638617999999</v>
      </c>
      <c r="C8" s="36">
        <v>11.03744135</v>
      </c>
      <c r="D8" s="36">
        <v>47.234102712599999</v>
      </c>
      <c r="E8" s="36">
        <v>0.15576976000000001</v>
      </c>
      <c r="F8" s="36">
        <f>SUM(B8:E8)</f>
        <v>165.46370000259998</v>
      </c>
      <c r="G8" s="36">
        <f>G7+F8</f>
        <v>490.60251958209994</v>
      </c>
      <c r="H8" s="36">
        <v>77.027084669999994</v>
      </c>
      <c r="I8" s="36">
        <v>93.946548179999994</v>
      </c>
      <c r="J8" s="36">
        <v>13.066351750000001</v>
      </c>
      <c r="K8" s="36">
        <v>1.451978E-3</v>
      </c>
      <c r="L8" s="36">
        <f>SUM(H8:K8)</f>
        <v>184.041436578</v>
      </c>
      <c r="M8" s="36">
        <f>M7+L8</f>
        <v>572.56679626200003</v>
      </c>
      <c r="N8" s="36">
        <f>F8+L8</f>
        <v>349.50513658059998</v>
      </c>
      <c r="P8" s="14"/>
    </row>
    <row r="9" spans="1:16" ht="21.95" customHeight="1" x14ac:dyDescent="0.2">
      <c r="A9" s="35" t="s">
        <v>20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spans="1:16" ht="21.95" customHeight="1" x14ac:dyDescent="0.2">
      <c r="A10" s="35" t="s">
        <v>21</v>
      </c>
      <c r="B10" s="12"/>
      <c r="C10" s="12"/>
      <c r="D10" s="12"/>
      <c r="E10" s="12"/>
      <c r="F10" s="12"/>
      <c r="G10" s="12"/>
      <c r="H10" s="12"/>
      <c r="I10" s="12"/>
      <c r="J10" s="12"/>
      <c r="K10" s="15"/>
      <c r="L10" s="12"/>
      <c r="M10" s="12"/>
      <c r="N10" s="12"/>
    </row>
    <row r="11" spans="1:16" ht="21.95" customHeight="1" x14ac:dyDescent="0.2">
      <c r="A11" s="35" t="s">
        <v>22</v>
      </c>
      <c r="B11" s="12"/>
      <c r="C11" s="12"/>
      <c r="D11" s="12"/>
      <c r="E11" s="12"/>
      <c r="F11" s="12"/>
      <c r="G11" s="12"/>
      <c r="H11" s="12"/>
      <c r="I11" s="12"/>
      <c r="J11" s="12"/>
      <c r="K11" s="15"/>
      <c r="L11" s="12"/>
      <c r="M11" s="12"/>
      <c r="N11" s="12"/>
    </row>
    <row r="12" spans="1:16" ht="21.95" customHeight="1" x14ac:dyDescent="0.2">
      <c r="A12" s="35" t="s">
        <v>23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6" ht="21.95" customHeight="1" x14ac:dyDescent="0.2">
      <c r="A13" s="35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spans="1:16" ht="21.95" customHeight="1" x14ac:dyDescent="0.2">
      <c r="A14" s="35" t="s">
        <v>25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6" ht="21.95" customHeight="1" x14ac:dyDescent="0.2">
      <c r="A15" s="35" t="s">
        <v>26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21.95" customHeight="1" x14ac:dyDescent="0.2">
      <c r="A16" s="35" t="s">
        <v>27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21.95" customHeight="1" x14ac:dyDescent="0.2">
      <c r="A17" s="35" t="s">
        <v>28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spans="1:14" ht="21.95" customHeight="1" x14ac:dyDescent="0.2">
      <c r="A18" s="34" t="s">
        <v>29</v>
      </c>
      <c r="B18" s="12">
        <f>SUM(B6:B17)</f>
        <v>333.11109818</v>
      </c>
      <c r="C18" s="12">
        <f>SUM(C6:C17)</f>
        <v>32.886017780000003</v>
      </c>
      <c r="D18" s="12">
        <f>SUM(D6:D17)</f>
        <v>124.25664578209998</v>
      </c>
      <c r="E18" s="12">
        <f>SUM(E6:E17)</f>
        <v>0.34875783999999999</v>
      </c>
      <c r="F18" s="12">
        <f>SUM(F6:F17)</f>
        <v>490.60251958209994</v>
      </c>
      <c r="G18" s="12" t="s">
        <v>30</v>
      </c>
      <c r="H18" s="12">
        <f>SUM(H6:H17)</f>
        <v>217.01083512</v>
      </c>
      <c r="I18" s="12">
        <f>SUM(I6:I17)</f>
        <v>324.59244639999997</v>
      </c>
      <c r="J18" s="12">
        <f>SUM(J6:J17)</f>
        <v>30.957176490000002</v>
      </c>
      <c r="K18" s="12">
        <f>SUM(K6:K17)</f>
        <v>6.3382519999999991E-3</v>
      </c>
      <c r="L18" s="12">
        <f>SUM(L6:L17)</f>
        <v>572.56679626200003</v>
      </c>
      <c r="M18" s="12" t="s">
        <v>30</v>
      </c>
      <c r="N18" s="12">
        <f>SUM(N6:N17)</f>
        <v>1063.1693158441001</v>
      </c>
    </row>
    <row r="19" spans="1:14" x14ac:dyDescent="0.2">
      <c r="N19" s="16"/>
    </row>
    <row r="20" spans="1:14" x14ac:dyDescent="0.2">
      <c r="D20" s="13"/>
      <c r="K20" s="13"/>
    </row>
    <row r="22" spans="1:14" x14ac:dyDescent="0.2">
      <c r="G22" s="13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F23" sqref="F23"/>
    </sheetView>
  </sheetViews>
  <sheetFormatPr defaultRowHeight="21.95" customHeight="1" x14ac:dyDescent="0.2"/>
  <cols>
    <col min="1" max="1" width="22.625" customWidth="1"/>
    <col min="2" max="2" width="14" customWidth="1"/>
    <col min="3" max="3" width="13.5" customWidth="1"/>
    <col min="4" max="4" width="13.75" customWidth="1"/>
    <col min="5" max="5" width="14.5" customWidth="1"/>
    <col min="6" max="6" width="16.25" customWidth="1"/>
    <col min="7" max="7" width="12.875" customWidth="1"/>
    <col min="8" max="8" width="14.5" customWidth="1"/>
  </cols>
  <sheetData>
    <row r="1" spans="1:8" ht="21.95" customHeight="1" x14ac:dyDescent="0.2">
      <c r="A1" s="1" t="s">
        <v>32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3" t="s">
        <v>97</v>
      </c>
      <c r="B2" s="43"/>
      <c r="C2" s="43"/>
      <c r="D2" s="43"/>
      <c r="E2" s="43"/>
      <c r="F2" s="43"/>
      <c r="G2" s="43"/>
      <c r="H2" s="43"/>
    </row>
    <row r="3" spans="1:8" ht="21.95" customHeight="1" x14ac:dyDescent="0.2">
      <c r="A3" s="17"/>
      <c r="B3" s="17"/>
      <c r="C3" s="17"/>
      <c r="D3" s="18"/>
      <c r="E3" s="18"/>
      <c r="F3" s="17"/>
      <c r="G3" s="17"/>
      <c r="H3" s="17" t="s">
        <v>31</v>
      </c>
    </row>
    <row r="4" spans="1:8" ht="21.95" customHeight="1" x14ac:dyDescent="0.2">
      <c r="A4" s="44" t="s">
        <v>33</v>
      </c>
      <c r="B4" s="44" t="s">
        <v>34</v>
      </c>
      <c r="C4" s="44"/>
      <c r="D4" s="44"/>
      <c r="E4" s="44"/>
      <c r="F4" s="44" t="s">
        <v>35</v>
      </c>
      <c r="G4" s="44"/>
      <c r="H4" s="44"/>
    </row>
    <row r="5" spans="1:8" ht="21.95" customHeight="1" x14ac:dyDescent="0.2">
      <c r="A5" s="44"/>
      <c r="B5" s="32" t="s">
        <v>36</v>
      </c>
      <c r="C5" s="32" t="s">
        <v>37</v>
      </c>
      <c r="D5" s="19" t="s">
        <v>38</v>
      </c>
      <c r="E5" s="19" t="s">
        <v>39</v>
      </c>
      <c r="F5" s="32" t="s">
        <v>36</v>
      </c>
      <c r="G5" s="32" t="s">
        <v>37</v>
      </c>
      <c r="H5" s="19" t="s">
        <v>38</v>
      </c>
    </row>
    <row r="6" spans="1:8" ht="21.95" customHeight="1" x14ac:dyDescent="0.2">
      <c r="A6" s="20" t="s">
        <v>40</v>
      </c>
      <c r="B6" s="12">
        <f>SUM(B7:B10)</f>
        <v>165.46370000259998</v>
      </c>
      <c r="C6" s="12">
        <f>SUM(C7:C10)</f>
        <v>197.94889177499999</v>
      </c>
      <c r="D6" s="21">
        <f>(B6-C6)/C6</f>
        <v>-0.16410898530982704</v>
      </c>
      <c r="E6" s="21">
        <f>(B6-'[1]2019年2月'!B2)/'[1]2019年2月'!B2</f>
        <v>0.46491032419296874</v>
      </c>
      <c r="F6" s="12">
        <f>SUM(F7:F10)</f>
        <v>490.6025195821</v>
      </c>
      <c r="G6" s="12">
        <f>SUM(G7:G10)</f>
        <v>522.48775675359991</v>
      </c>
      <c r="H6" s="21">
        <f>(F6-G6)/G6</f>
        <v>-6.1025807321522893E-2</v>
      </c>
    </row>
    <row r="7" spans="1:8" ht="21.95" customHeight="1" x14ac:dyDescent="0.2">
      <c r="A7" s="22" t="s">
        <v>41</v>
      </c>
      <c r="B7" s="12">
        <v>107.03638617999999</v>
      </c>
      <c r="C7" s="12">
        <v>143.69828894599999</v>
      </c>
      <c r="D7" s="21">
        <f t="shared" ref="D7:D18" si="0">(B7-C7)/C7</f>
        <v>-0.25513110166382758</v>
      </c>
      <c r="E7" s="21">
        <f>(B7-'[1]2019年2月'!B3)/'[1]2019年2月'!B3</f>
        <v>0.5290567911045676</v>
      </c>
      <c r="F7" s="12">
        <v>333.11109818</v>
      </c>
      <c r="G7" s="12">
        <v>377.98247808600001</v>
      </c>
      <c r="H7" s="21">
        <f>(F7-G7)/G7</f>
        <v>-0.11871285709648877</v>
      </c>
    </row>
    <row r="8" spans="1:8" ht="21.95" customHeight="1" x14ac:dyDescent="0.2">
      <c r="A8" s="22" t="s">
        <v>42</v>
      </c>
      <c r="B8" s="12">
        <v>11.03744135</v>
      </c>
      <c r="C8" s="12">
        <v>10.22167917</v>
      </c>
      <c r="D8" s="21">
        <f>(B8-C8)/C8</f>
        <v>7.9807061680649494E-2</v>
      </c>
      <c r="E8" s="21">
        <f>(B8-'[1]2019年2月'!B4)/'[1]2019年2月'!B4</f>
        <v>5.8819898580467836E-2</v>
      </c>
      <c r="F8" s="12">
        <v>32.886017780000003</v>
      </c>
      <c r="G8" s="12">
        <v>29.576611239999998</v>
      </c>
      <c r="H8" s="21">
        <f>(F8-G8)/G8</f>
        <v>0.11189268821724571</v>
      </c>
    </row>
    <row r="9" spans="1:8" ht="21.95" customHeight="1" x14ac:dyDescent="0.2">
      <c r="A9" s="22" t="s">
        <v>43</v>
      </c>
      <c r="B9" s="12">
        <v>47.234102712599999</v>
      </c>
      <c r="C9" s="12">
        <v>43.909614199000004</v>
      </c>
      <c r="D9" s="21">
        <f>(B9-C9)/C9</f>
        <v>7.5712086618053384E-2</v>
      </c>
      <c r="E9" s="21">
        <f>(B9-'[1]2019年2月'!B5)/'[1]2019年2月'!B5</f>
        <v>0.4561086203329795</v>
      </c>
      <c r="F9" s="12">
        <v>124.25664578209999</v>
      </c>
      <c r="G9" s="12">
        <v>114.6061448276</v>
      </c>
      <c r="H9" s="21">
        <f>(F9-G9)/G9</f>
        <v>8.4205789916562218E-2</v>
      </c>
    </row>
    <row r="10" spans="1:8" ht="21.95" customHeight="1" x14ac:dyDescent="0.2">
      <c r="A10" s="22" t="s">
        <v>44</v>
      </c>
      <c r="B10" s="12">
        <v>0.15576976000000001</v>
      </c>
      <c r="C10" s="12">
        <v>0.11930946000000001</v>
      </c>
      <c r="D10" s="21">
        <f>(B10-C10)/C10</f>
        <v>0.30559437617100937</v>
      </c>
      <c r="E10" s="21">
        <f>(B10-'[1]2019年2月'!B6)/'[1]2019年2月'!B6</f>
        <v>0.7910350835074127</v>
      </c>
      <c r="F10" s="12">
        <v>0.34875783999999999</v>
      </c>
      <c r="G10" s="12">
        <v>0.32252259999999999</v>
      </c>
      <c r="H10" s="21">
        <f>(F10-G10)/G10</f>
        <v>8.1343881017950356E-2</v>
      </c>
    </row>
    <row r="11" spans="1:8" ht="21.95" customHeight="1" x14ac:dyDescent="0.2">
      <c r="A11" s="20" t="s">
        <v>45</v>
      </c>
      <c r="B11" s="12">
        <f>SUM(B12:B15)</f>
        <v>184.041436578</v>
      </c>
      <c r="C11" s="12">
        <f>SUM(C12:C15)</f>
        <v>203.91736568000002</v>
      </c>
      <c r="D11" s="21">
        <f t="shared" si="0"/>
        <v>-9.7470507407351345E-2</v>
      </c>
      <c r="E11" s="21">
        <f>(B11-'[1]2019年2月'!B7)/'[1]2019年2月'!B7</f>
        <v>0.51891934906077619</v>
      </c>
      <c r="F11" s="12">
        <f>SUM(F12:F15)</f>
        <v>572.56679626200003</v>
      </c>
      <c r="G11" s="12">
        <f>SUM(G12:G15)</f>
        <v>519.2627371179999</v>
      </c>
      <c r="H11" s="21">
        <f t="shared" ref="H11:H18" si="1">(F11-G11)/G11</f>
        <v>0.10265334932340241</v>
      </c>
    </row>
    <row r="12" spans="1:8" ht="21.95" customHeight="1" x14ac:dyDescent="0.2">
      <c r="A12" s="23" t="s">
        <v>89</v>
      </c>
      <c r="B12" s="12">
        <v>77.027084669999994</v>
      </c>
      <c r="C12" s="12">
        <v>101.89031684</v>
      </c>
      <c r="D12" s="21">
        <f t="shared" si="0"/>
        <v>-0.24401957851444447</v>
      </c>
      <c r="E12" s="21">
        <f>(B12-'[1]2019年2月'!B8)/'[1]2019年2月'!B8</f>
        <v>0.63228039937825031</v>
      </c>
      <c r="F12" s="12">
        <v>217.01083512</v>
      </c>
      <c r="G12" s="12">
        <v>262.32309801999997</v>
      </c>
      <c r="H12" s="21">
        <f t="shared" si="1"/>
        <v>-0.17273455232121912</v>
      </c>
    </row>
    <row r="13" spans="1:8" ht="21.95" customHeight="1" x14ac:dyDescent="0.2">
      <c r="A13" s="23" t="s">
        <v>46</v>
      </c>
      <c r="B13" s="12">
        <v>93.946548179999994</v>
      </c>
      <c r="C13" s="12">
        <v>89.789771160000001</v>
      </c>
      <c r="D13" s="21">
        <f t="shared" si="0"/>
        <v>4.629454966081676E-2</v>
      </c>
      <c r="E13" s="21">
        <f>(B13-'[1]2019年2月'!B9)/'[1]2019年2月'!B9</f>
        <v>0.41257105009665002</v>
      </c>
      <c r="F13" s="12">
        <v>324.59244639999997</v>
      </c>
      <c r="G13" s="12">
        <v>227.04877492</v>
      </c>
      <c r="H13" s="21">
        <f t="shared" si="1"/>
        <v>0.42961549347433919</v>
      </c>
    </row>
    <row r="14" spans="1:8" ht="21.95" customHeight="1" x14ac:dyDescent="0.2">
      <c r="A14" s="23" t="s">
        <v>47</v>
      </c>
      <c r="B14" s="12">
        <v>13.066351750000001</v>
      </c>
      <c r="C14" s="12">
        <v>12.227288619999999</v>
      </c>
      <c r="D14" s="21">
        <f>(B14-C14)/C14</f>
        <v>6.8622174226554034E-2</v>
      </c>
      <c r="E14" s="21">
        <f>(B14-'[1]2019年2月'!B10)/'[1]2019年2月'!B10</f>
        <v>0.749970378135704</v>
      </c>
      <c r="F14" s="12">
        <v>30.957176489999998</v>
      </c>
      <c r="G14" s="12">
        <v>29.873407319999998</v>
      </c>
      <c r="H14" s="21">
        <f t="shared" si="1"/>
        <v>3.6278726373286038E-2</v>
      </c>
    </row>
    <row r="15" spans="1:8" ht="21.95" customHeight="1" x14ac:dyDescent="0.2">
      <c r="A15" s="23" t="s">
        <v>48</v>
      </c>
      <c r="B15" s="12">
        <v>1.451978E-3</v>
      </c>
      <c r="C15" s="15">
        <v>9.9890599999999993E-3</v>
      </c>
      <c r="D15" s="21">
        <f>(B15-C15)/C15</f>
        <v>-0.85464317963852454</v>
      </c>
      <c r="E15" s="21">
        <f>(B15-'[1]2019年2月'!B11)/'[1]2019年2月'!B11</f>
        <v>-0.30094287480525272</v>
      </c>
      <c r="F15" s="12">
        <v>6.3382519999999999E-3</v>
      </c>
      <c r="G15" s="15">
        <v>1.7456857999999999E-2</v>
      </c>
      <c r="H15" s="21">
        <f t="shared" si="1"/>
        <v>-0.63691908360599603</v>
      </c>
    </row>
    <row r="16" spans="1:8" ht="21.95" customHeight="1" x14ac:dyDescent="0.2">
      <c r="A16" s="20" t="s">
        <v>49</v>
      </c>
      <c r="B16" s="12">
        <f>B6+B11</f>
        <v>349.50513658059998</v>
      </c>
      <c r="C16" s="12">
        <f>C6+C11</f>
        <v>401.86625745499998</v>
      </c>
      <c r="D16" s="21">
        <f t="shared" si="0"/>
        <v>-0.13029489264911293</v>
      </c>
      <c r="E16" s="21">
        <f>(B16-'[1]2019年2月'!B12)/'[1]2019年2月'!B12</f>
        <v>0.49286235984494225</v>
      </c>
      <c r="F16" s="12">
        <f>F6+F11</f>
        <v>1063.1693158441001</v>
      </c>
      <c r="G16" s="12">
        <f>G6+G11</f>
        <v>1041.7504938715997</v>
      </c>
      <c r="H16" s="21">
        <f t="shared" si="1"/>
        <v>2.0560414512402762E-2</v>
      </c>
    </row>
    <row r="17" spans="1:8" ht="21.95" customHeight="1" x14ac:dyDescent="0.2">
      <c r="A17" s="23" t="s">
        <v>90</v>
      </c>
      <c r="B17" s="12">
        <f>B7+B12</f>
        <v>184.06347084999999</v>
      </c>
      <c r="C17" s="12">
        <f>C7+C12</f>
        <v>245.58860578599999</v>
      </c>
      <c r="D17" s="21">
        <f>(B17-C17)/C17</f>
        <v>-0.25052112959023648</v>
      </c>
      <c r="E17" s="21">
        <f>(B17-'[1]2019年2月'!B13)/'[1]2019年2月'!B13</f>
        <v>0.57062218022444777</v>
      </c>
      <c r="F17" s="12">
        <f>F7+F12</f>
        <v>550.12193330000002</v>
      </c>
      <c r="G17" s="12">
        <f>G7+G12</f>
        <v>640.30557610599999</v>
      </c>
      <c r="H17" s="21">
        <f t="shared" si="1"/>
        <v>-0.14084469380143338</v>
      </c>
    </row>
    <row r="18" spans="1:8" ht="21.95" customHeight="1" x14ac:dyDescent="0.2">
      <c r="A18" s="23" t="s">
        <v>50</v>
      </c>
      <c r="B18" s="12">
        <f>B13</f>
        <v>93.946548179999994</v>
      </c>
      <c r="C18" s="12">
        <f>C13</f>
        <v>89.789771160000001</v>
      </c>
      <c r="D18" s="21">
        <f t="shared" si="0"/>
        <v>4.629454966081676E-2</v>
      </c>
      <c r="E18" s="21">
        <f>(B18-'[1]2019年2月'!B14)/'[1]2019年2月'!B14</f>
        <v>0.41257105009665002</v>
      </c>
      <c r="F18" s="12">
        <f>F13</f>
        <v>324.59244639999997</v>
      </c>
      <c r="G18" s="12">
        <f>G13</f>
        <v>227.04877492</v>
      </c>
      <c r="H18" s="21">
        <f t="shared" si="1"/>
        <v>0.42961549347433919</v>
      </c>
    </row>
    <row r="19" spans="1:8" ht="21.95" customHeight="1" x14ac:dyDescent="0.2">
      <c r="A19" s="23" t="s">
        <v>91</v>
      </c>
      <c r="B19" s="12">
        <f>B8+B14</f>
        <v>24.103793100000001</v>
      </c>
      <c r="C19" s="12">
        <f>C8+C14</f>
        <v>22.448967789999998</v>
      </c>
      <c r="D19" s="21">
        <f>(B19-C19)/C19</f>
        <v>7.3714984380580439E-2</v>
      </c>
      <c r="E19" s="21">
        <f>(B19-'[1]2019年2月'!B15)/'[1]2019年2月'!B15</f>
        <v>0.34726561736933104</v>
      </c>
      <c r="F19" s="12">
        <f>F8+F14</f>
        <v>63.843194269999998</v>
      </c>
      <c r="G19" s="12">
        <f>G8+G14</f>
        <v>59.450018559999997</v>
      </c>
      <c r="H19" s="21">
        <f>(F19-G19)/G19</f>
        <v>7.3896961118122842E-2</v>
      </c>
    </row>
    <row r="20" spans="1:8" ht="21.95" customHeight="1" x14ac:dyDescent="0.2">
      <c r="A20" s="23" t="s">
        <v>92</v>
      </c>
      <c r="B20" s="12">
        <f>B9+B15</f>
        <v>47.235554690599997</v>
      </c>
      <c r="C20" s="12">
        <f>C9+C15</f>
        <v>43.919603259000006</v>
      </c>
      <c r="D20" s="21">
        <f>(B20-C20)/C20</f>
        <v>7.5500486924833202E-2</v>
      </c>
      <c r="E20" s="21">
        <f>(B20-'[1]2019年2月'!B16)/'[1]2019年2月'!B16</f>
        <v>0.45606014920938026</v>
      </c>
      <c r="F20" s="12">
        <f>F9+F15</f>
        <v>124.2629840341</v>
      </c>
      <c r="G20" s="12">
        <f>G9+G15</f>
        <v>114.62360168560001</v>
      </c>
      <c r="H20" s="21">
        <f>(F20-G20)/G20</f>
        <v>8.4095964589734007E-2</v>
      </c>
    </row>
    <row r="21" spans="1:8" ht="21.95" customHeight="1" x14ac:dyDescent="0.2">
      <c r="A21" s="23" t="s">
        <v>93</v>
      </c>
      <c r="B21" s="12">
        <f>B10</f>
        <v>0.15576976000000001</v>
      </c>
      <c r="C21" s="12">
        <f>C10</f>
        <v>0.11930946000000001</v>
      </c>
      <c r="D21" s="21">
        <f>(B21-C21)/C21</f>
        <v>0.30559437617100937</v>
      </c>
      <c r="E21" s="21">
        <f>(B21-'[1]2019年2月'!B17)/'[1]2019年2月'!B17</f>
        <v>0.7910350835074127</v>
      </c>
      <c r="F21" s="12">
        <f>F10</f>
        <v>0.34875783999999999</v>
      </c>
      <c r="G21" s="12">
        <f>G10</f>
        <v>0.32252259999999999</v>
      </c>
      <c r="H21" s="21">
        <f>(F21-G21)/G21</f>
        <v>8.1343881017950356E-2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O37" sqref="O37"/>
    </sheetView>
  </sheetViews>
  <sheetFormatPr defaultRowHeight="14.25" x14ac:dyDescent="0.2"/>
  <cols>
    <col min="2" max="2" width="10.75" customWidth="1"/>
    <col min="4" max="4" width="10.125" customWidth="1"/>
    <col min="6" max="6" width="10.25" customWidth="1"/>
    <col min="8" max="8" width="10.375" customWidth="1"/>
    <col min="10" max="10" width="10" customWidth="1"/>
    <col min="12" max="12" width="10.375" customWidth="1"/>
  </cols>
  <sheetData>
    <row r="1" spans="1:13" ht="19.5" customHeight="1" x14ac:dyDescent="0.3">
      <c r="A1" s="33" t="s">
        <v>94</v>
      </c>
      <c r="B1" s="24"/>
      <c r="C1" s="25"/>
      <c r="D1" s="24"/>
      <c r="E1" s="25"/>
      <c r="F1" s="24"/>
      <c r="G1" s="25"/>
      <c r="H1" s="24"/>
      <c r="I1" s="25"/>
      <c r="J1" s="24"/>
      <c r="K1" s="25"/>
      <c r="L1" s="24"/>
      <c r="M1" s="25"/>
    </row>
    <row r="2" spans="1:13" ht="19.5" x14ac:dyDescent="0.3">
      <c r="A2" s="46" t="s">
        <v>98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15" x14ac:dyDescent="0.25">
      <c r="A3" s="26"/>
      <c r="B3" s="27"/>
      <c r="C3" s="28"/>
      <c r="D3" s="27"/>
      <c r="E3" s="28"/>
      <c r="F3" s="27"/>
      <c r="G3" s="28"/>
      <c r="H3" s="27"/>
      <c r="I3" s="28"/>
      <c r="J3" s="27"/>
      <c r="K3" s="28"/>
      <c r="L3" s="48" t="s">
        <v>95</v>
      </c>
      <c r="M3" s="48"/>
    </row>
    <row r="4" spans="1:13" x14ac:dyDescent="0.2">
      <c r="A4" s="44" t="s">
        <v>82</v>
      </c>
      <c r="B4" s="44" t="s">
        <v>83</v>
      </c>
      <c r="C4" s="49"/>
      <c r="D4" s="49"/>
      <c r="E4" s="49"/>
      <c r="F4" s="44" t="s">
        <v>84</v>
      </c>
      <c r="G4" s="49"/>
      <c r="H4" s="49"/>
      <c r="I4" s="49"/>
      <c r="J4" s="44" t="s">
        <v>85</v>
      </c>
      <c r="K4" s="49"/>
      <c r="L4" s="49"/>
      <c r="M4" s="49"/>
    </row>
    <row r="5" spans="1:13" x14ac:dyDescent="0.2">
      <c r="A5" s="44"/>
      <c r="B5" s="40" t="s">
        <v>34</v>
      </c>
      <c r="C5" s="41"/>
      <c r="D5" s="44" t="s">
        <v>35</v>
      </c>
      <c r="E5" s="49"/>
      <c r="F5" s="40" t="s">
        <v>34</v>
      </c>
      <c r="G5" s="41"/>
      <c r="H5" s="44" t="s">
        <v>35</v>
      </c>
      <c r="I5" s="49"/>
      <c r="J5" s="40" t="s">
        <v>34</v>
      </c>
      <c r="K5" s="41"/>
      <c r="L5" s="44" t="s">
        <v>35</v>
      </c>
      <c r="M5" s="49"/>
    </row>
    <row r="6" spans="1:13" x14ac:dyDescent="0.2">
      <c r="A6" s="44"/>
      <c r="B6" s="45" t="s">
        <v>51</v>
      </c>
      <c r="C6" s="29" t="s">
        <v>86</v>
      </c>
      <c r="D6" s="50" t="s">
        <v>87</v>
      </c>
      <c r="E6" s="29" t="s">
        <v>86</v>
      </c>
      <c r="F6" s="45" t="s">
        <v>51</v>
      </c>
      <c r="G6" s="29" t="s">
        <v>86</v>
      </c>
      <c r="H6" s="45" t="s">
        <v>87</v>
      </c>
      <c r="I6" s="29" t="s">
        <v>86</v>
      </c>
      <c r="J6" s="45" t="s">
        <v>51</v>
      </c>
      <c r="K6" s="29" t="s">
        <v>86</v>
      </c>
      <c r="L6" s="45" t="s">
        <v>87</v>
      </c>
      <c r="M6" s="29" t="s">
        <v>86</v>
      </c>
    </row>
    <row r="7" spans="1:13" x14ac:dyDescent="0.2">
      <c r="A7" s="44"/>
      <c r="B7" s="45"/>
      <c r="C7" s="30" t="s">
        <v>88</v>
      </c>
      <c r="D7" s="51"/>
      <c r="E7" s="30" t="s">
        <v>88</v>
      </c>
      <c r="F7" s="45"/>
      <c r="G7" s="30" t="s">
        <v>88</v>
      </c>
      <c r="H7" s="45"/>
      <c r="I7" s="30" t="s">
        <v>88</v>
      </c>
      <c r="J7" s="45"/>
      <c r="K7" s="30" t="s">
        <v>88</v>
      </c>
      <c r="L7" s="45"/>
      <c r="M7" s="30" t="s">
        <v>88</v>
      </c>
    </row>
    <row r="8" spans="1:13" x14ac:dyDescent="0.2">
      <c r="A8" s="32" t="s">
        <v>99</v>
      </c>
      <c r="B8" s="31">
        <v>35105.375200000002</v>
      </c>
      <c r="C8" s="31">
        <v>-13.127652498327963</v>
      </c>
      <c r="D8" s="31">
        <v>98723.515400000004</v>
      </c>
      <c r="E8" s="31">
        <v>-4.0433539938818033</v>
      </c>
      <c r="F8" s="31">
        <v>61948.175900000002</v>
      </c>
      <c r="G8" s="31">
        <v>22.142273210112336</v>
      </c>
      <c r="H8" s="31">
        <v>175689.348</v>
      </c>
      <c r="I8" s="31">
        <v>31.55302914497079</v>
      </c>
      <c r="J8" s="31">
        <v>97053.551100000012</v>
      </c>
      <c r="K8" s="31">
        <v>6.5020438245394825</v>
      </c>
      <c r="L8" s="31">
        <v>274412.86340000003</v>
      </c>
      <c r="M8" s="31">
        <v>16.063361361670843</v>
      </c>
    </row>
    <row r="9" spans="1:13" x14ac:dyDescent="0.2">
      <c r="A9" s="32" t="s">
        <v>52</v>
      </c>
      <c r="B9" s="31">
        <v>29098.331477</v>
      </c>
      <c r="C9" s="31">
        <v>-27.302457026447669</v>
      </c>
      <c r="D9" s="31">
        <v>83632.683673000007</v>
      </c>
      <c r="E9" s="31">
        <v>-13.215405230093966</v>
      </c>
      <c r="F9" s="31">
        <v>25809.617600000001</v>
      </c>
      <c r="G9" s="31">
        <v>-15.543892026596689</v>
      </c>
      <c r="H9" s="31">
        <v>82583.867800000007</v>
      </c>
      <c r="I9" s="31">
        <v>-0.95160837021703237</v>
      </c>
      <c r="J9" s="31">
        <v>54907.949076999997</v>
      </c>
      <c r="K9" s="31">
        <v>-22.211680943661786</v>
      </c>
      <c r="L9" s="31">
        <v>166216.55147300003</v>
      </c>
      <c r="M9" s="31">
        <v>-7.5266804970516468</v>
      </c>
    </row>
    <row r="10" spans="1:13" x14ac:dyDescent="0.2">
      <c r="A10" s="32" t="s">
        <v>53</v>
      </c>
      <c r="B10" s="31">
        <v>47591.368917</v>
      </c>
      <c r="C10" s="31">
        <v>-3.6421733222294841</v>
      </c>
      <c r="D10" s="31">
        <v>134669.41461599999</v>
      </c>
      <c r="E10" s="31">
        <v>2.2378149004245209</v>
      </c>
      <c r="F10" s="31">
        <v>77014.012300000002</v>
      </c>
      <c r="G10" s="31">
        <v>-28.612225802962353</v>
      </c>
      <c r="H10" s="31">
        <v>252215.57010000001</v>
      </c>
      <c r="I10" s="31">
        <v>-7.4806799854989672</v>
      </c>
      <c r="J10" s="31">
        <v>124605.381217</v>
      </c>
      <c r="K10" s="31">
        <v>-20.770517623281528</v>
      </c>
      <c r="L10" s="31">
        <v>386884.98471600004</v>
      </c>
      <c r="M10" s="31">
        <v>-4.3146124892272004</v>
      </c>
    </row>
    <row r="11" spans="1:13" x14ac:dyDescent="0.2">
      <c r="A11" s="32" t="s">
        <v>54</v>
      </c>
      <c r="B11" s="31">
        <v>28430.684378999998</v>
      </c>
      <c r="C11" s="31">
        <v>-27.557332371518044</v>
      </c>
      <c r="D11" s="31">
        <v>83593.026362000004</v>
      </c>
      <c r="E11" s="31">
        <v>-16.697731129212215</v>
      </c>
      <c r="F11" s="31">
        <v>24740.803199999998</v>
      </c>
      <c r="G11" s="31">
        <v>1.7798881522240573</v>
      </c>
      <c r="H11" s="31">
        <v>82239.729300000006</v>
      </c>
      <c r="I11" s="31">
        <v>21.570295114754952</v>
      </c>
      <c r="J11" s="31">
        <v>53171.487578999993</v>
      </c>
      <c r="K11" s="31">
        <v>-16.336412434052487</v>
      </c>
      <c r="L11" s="31">
        <v>165832.75566200001</v>
      </c>
      <c r="M11" s="31">
        <v>-1.2882170881208297</v>
      </c>
    </row>
    <row r="12" spans="1:13" x14ac:dyDescent="0.2">
      <c r="A12" s="32" t="s">
        <v>55</v>
      </c>
      <c r="B12" s="31">
        <v>36505.374448000002</v>
      </c>
      <c r="C12" s="31">
        <v>-34.635661932159131</v>
      </c>
      <c r="D12" s="31">
        <v>128539.854775</v>
      </c>
      <c r="E12" s="31">
        <v>-20.732906516096726</v>
      </c>
      <c r="F12" s="31">
        <v>45312.5985</v>
      </c>
      <c r="G12" s="31">
        <v>1.7743306660749019</v>
      </c>
      <c r="H12" s="31">
        <v>146805.5429</v>
      </c>
      <c r="I12" s="31">
        <v>24.99068684260763</v>
      </c>
      <c r="J12" s="31">
        <v>81817.97294800001</v>
      </c>
      <c r="K12" s="31">
        <v>-18.485009528285477</v>
      </c>
      <c r="L12" s="31">
        <v>275345.39767500001</v>
      </c>
      <c r="M12" s="31">
        <v>-1.526467684941669</v>
      </c>
    </row>
    <row r="13" spans="1:13" x14ac:dyDescent="0.2">
      <c r="A13" s="32" t="s">
        <v>56</v>
      </c>
      <c r="B13" s="31">
        <v>82781.604932000002</v>
      </c>
      <c r="C13" s="31">
        <v>-14.523361148421751</v>
      </c>
      <c r="D13" s="31">
        <v>236080.845153</v>
      </c>
      <c r="E13" s="31">
        <v>-6.9379657784744548</v>
      </c>
      <c r="F13" s="31">
        <v>48063.027999999998</v>
      </c>
      <c r="G13" s="31">
        <v>-7.366272398789234</v>
      </c>
      <c r="H13" s="31">
        <v>157527.51139999999</v>
      </c>
      <c r="I13" s="31">
        <v>26.83893271921524</v>
      </c>
      <c r="J13" s="31">
        <v>130844.63293200001</v>
      </c>
      <c r="K13" s="31">
        <v>-12.026618601272036</v>
      </c>
      <c r="L13" s="31">
        <v>393608.35655299999</v>
      </c>
      <c r="M13" s="31">
        <v>4.1633435362907978</v>
      </c>
    </row>
    <row r="14" spans="1:13" x14ac:dyDescent="0.2">
      <c r="A14" s="32" t="s">
        <v>57</v>
      </c>
      <c r="B14" s="31">
        <v>23329.563791</v>
      </c>
      <c r="C14" s="31">
        <v>-53.834735201848702</v>
      </c>
      <c r="D14" s="31">
        <v>66955.224690000003</v>
      </c>
      <c r="E14" s="31">
        <v>-39.268687804081345</v>
      </c>
      <c r="F14" s="31">
        <v>31068.827099999999</v>
      </c>
      <c r="G14" s="31">
        <v>-3.0945009071720255</v>
      </c>
      <c r="H14" s="31">
        <v>98440.662599999996</v>
      </c>
      <c r="I14" s="31">
        <v>8.0419656183958228</v>
      </c>
      <c r="J14" s="31">
        <v>54398.390891000003</v>
      </c>
      <c r="K14" s="31">
        <v>-34.13906637038513</v>
      </c>
      <c r="L14" s="31">
        <v>165395.88728999998</v>
      </c>
      <c r="M14" s="31">
        <v>-17.861270665914436</v>
      </c>
    </row>
    <row r="15" spans="1:13" x14ac:dyDescent="0.2">
      <c r="A15" s="32" t="s">
        <v>58</v>
      </c>
      <c r="B15" s="31">
        <v>34721.987222999996</v>
      </c>
      <c r="C15" s="31">
        <v>-19.989470409955608</v>
      </c>
      <c r="D15" s="31">
        <v>108045.736553</v>
      </c>
      <c r="E15" s="31">
        <v>-5.8822443752114584</v>
      </c>
      <c r="F15" s="31">
        <v>42773.1708</v>
      </c>
      <c r="G15" s="31">
        <v>-4.6974578704867067</v>
      </c>
      <c r="H15" s="31">
        <v>140663.57709999999</v>
      </c>
      <c r="I15" s="31">
        <v>12.963667240570043</v>
      </c>
      <c r="J15" s="31">
        <v>77495.158022999996</v>
      </c>
      <c r="K15" s="31">
        <v>-12.214871617494001</v>
      </c>
      <c r="L15" s="31">
        <v>248709.31365299999</v>
      </c>
      <c r="M15" s="31">
        <v>3.9235292402287993</v>
      </c>
    </row>
    <row r="16" spans="1:13" x14ac:dyDescent="0.2">
      <c r="A16" s="32" t="s">
        <v>59</v>
      </c>
      <c r="B16" s="31">
        <v>47331.958462000002</v>
      </c>
      <c r="C16" s="31">
        <v>9.4722364862445154</v>
      </c>
      <c r="D16" s="31">
        <v>130432.947073</v>
      </c>
      <c r="E16" s="31">
        <v>17.561662295955173</v>
      </c>
      <c r="F16" s="31">
        <v>35339.092700000001</v>
      </c>
      <c r="G16" s="31">
        <v>16.374934482259391</v>
      </c>
      <c r="H16" s="31">
        <v>102507.04580000001</v>
      </c>
      <c r="I16" s="31">
        <v>30.523091169244076</v>
      </c>
      <c r="J16" s="31">
        <v>82671.051162000003</v>
      </c>
      <c r="K16" s="31">
        <v>12.32009777048709</v>
      </c>
      <c r="L16" s="31">
        <v>232939.99287300001</v>
      </c>
      <c r="M16" s="31">
        <v>22.933791720948076</v>
      </c>
    </row>
    <row r="17" spans="1:13" x14ac:dyDescent="0.2">
      <c r="A17" s="32" t="s">
        <v>60</v>
      </c>
      <c r="B17" s="31">
        <v>111907.033417</v>
      </c>
      <c r="C17" s="31">
        <v>-13.154792061171788</v>
      </c>
      <c r="D17" s="31">
        <v>337578.07467900001</v>
      </c>
      <c r="E17" s="31">
        <v>-2.5653893965136438</v>
      </c>
      <c r="F17" s="31">
        <v>187398.15549999999</v>
      </c>
      <c r="G17" s="31">
        <v>-3.4885553985439812</v>
      </c>
      <c r="H17" s="31">
        <v>557922.52899999998</v>
      </c>
      <c r="I17" s="31">
        <v>11.621160403137816</v>
      </c>
      <c r="J17" s="31">
        <v>299305.18891699996</v>
      </c>
      <c r="K17" s="31">
        <v>-7.3444584018182422</v>
      </c>
      <c r="L17" s="31">
        <v>895500.60367899993</v>
      </c>
      <c r="M17" s="31">
        <v>5.8133510661962466</v>
      </c>
    </row>
    <row r="18" spans="1:13" x14ac:dyDescent="0.2">
      <c r="A18" s="32" t="s">
        <v>61</v>
      </c>
      <c r="B18" s="31">
        <v>129787.98811599999</v>
      </c>
      <c r="C18" s="31">
        <v>-6.2860234331280154</v>
      </c>
      <c r="D18" s="31">
        <v>367109.71877600002</v>
      </c>
      <c r="E18" s="31">
        <v>-2.0224919258176537</v>
      </c>
      <c r="F18" s="31">
        <v>122803.0019</v>
      </c>
      <c r="G18" s="31">
        <v>1.4331494527720057</v>
      </c>
      <c r="H18" s="31">
        <v>387652.50579999998</v>
      </c>
      <c r="I18" s="31">
        <v>25.478690438260404</v>
      </c>
      <c r="J18" s="31">
        <v>252590.990016</v>
      </c>
      <c r="K18" s="31">
        <v>-2.685552519140284</v>
      </c>
      <c r="L18" s="31">
        <v>754762.22457600001</v>
      </c>
      <c r="M18" s="31">
        <v>10.405615270409388</v>
      </c>
    </row>
    <row r="19" spans="1:13" x14ac:dyDescent="0.2">
      <c r="A19" s="32" t="s">
        <v>62</v>
      </c>
      <c r="B19" s="31">
        <v>63107.420754999999</v>
      </c>
      <c r="C19" s="31">
        <v>-1.5408877822093863</v>
      </c>
      <c r="D19" s="31">
        <v>184050.03843300001</v>
      </c>
      <c r="E19" s="31">
        <v>13.132181589829074</v>
      </c>
      <c r="F19" s="31">
        <v>68680.138300000006</v>
      </c>
      <c r="G19" s="31">
        <v>31.613686132421975</v>
      </c>
      <c r="H19" s="31">
        <v>206738.68659999999</v>
      </c>
      <c r="I19" s="31">
        <v>46.441781539099928</v>
      </c>
      <c r="J19" s="31">
        <v>131787.55905500002</v>
      </c>
      <c r="K19" s="31">
        <v>13.338166486543269</v>
      </c>
      <c r="L19" s="31">
        <v>390788.725033</v>
      </c>
      <c r="M19" s="31">
        <v>28.607939251371846</v>
      </c>
    </row>
    <row r="20" spans="1:13" x14ac:dyDescent="0.2">
      <c r="A20" s="32" t="s">
        <v>63</v>
      </c>
      <c r="B20" s="31">
        <v>37798.912770000003</v>
      </c>
      <c r="C20" s="31">
        <v>-18.047702738282293</v>
      </c>
      <c r="D20" s="31">
        <v>109159.359274</v>
      </c>
      <c r="E20" s="31">
        <v>-4.3762822099852228</v>
      </c>
      <c r="F20" s="31">
        <v>73221.321400000001</v>
      </c>
      <c r="G20" s="31">
        <v>-45.610376497165845</v>
      </c>
      <c r="H20" s="31">
        <v>219936.06719999999</v>
      </c>
      <c r="I20" s="31">
        <v>-21.182476987278168</v>
      </c>
      <c r="J20" s="31">
        <v>111020.23417000001</v>
      </c>
      <c r="K20" s="31">
        <v>-38.576916963683885</v>
      </c>
      <c r="L20" s="31">
        <v>329095.42647399998</v>
      </c>
      <c r="M20" s="31">
        <v>-16.303244384443911</v>
      </c>
    </row>
    <row r="21" spans="1:13" x14ac:dyDescent="0.2">
      <c r="A21" s="32" t="s">
        <v>64</v>
      </c>
      <c r="B21" s="31">
        <v>29228.973502000001</v>
      </c>
      <c r="C21" s="31">
        <v>-37.622362025690798</v>
      </c>
      <c r="D21" s="31">
        <v>95539.469696999993</v>
      </c>
      <c r="E21" s="31">
        <v>-15.419721380694709</v>
      </c>
      <c r="F21" s="31">
        <v>49044.190799999997</v>
      </c>
      <c r="G21" s="31">
        <v>-21.049854487144671</v>
      </c>
      <c r="H21" s="31">
        <v>156641.1513</v>
      </c>
      <c r="I21" s="31">
        <v>5.9050710322010183</v>
      </c>
      <c r="J21" s="31">
        <v>78273.16430199999</v>
      </c>
      <c r="K21" s="31">
        <v>-28.175624940614654</v>
      </c>
      <c r="L21" s="31">
        <v>252180.62099699999</v>
      </c>
      <c r="M21" s="31">
        <v>-3.3288023743516906</v>
      </c>
    </row>
    <row r="22" spans="1:13" x14ac:dyDescent="0.2">
      <c r="A22" s="32" t="s">
        <v>65</v>
      </c>
      <c r="B22" s="31">
        <v>120838.623741</v>
      </c>
      <c r="C22" s="31">
        <v>-9.2615690355684936</v>
      </c>
      <c r="D22" s="31">
        <v>357403.72786799999</v>
      </c>
      <c r="E22" s="31">
        <v>-3.2830322399070675</v>
      </c>
      <c r="F22" s="31">
        <v>158699.54060000001</v>
      </c>
      <c r="G22" s="31">
        <v>1.6660797093840818</v>
      </c>
      <c r="H22" s="31">
        <v>511848.70429999998</v>
      </c>
      <c r="I22" s="31">
        <v>19.844972426642354</v>
      </c>
      <c r="J22" s="31">
        <v>279538.16434100003</v>
      </c>
      <c r="K22" s="31">
        <v>-3.3647068434737295</v>
      </c>
      <c r="L22" s="31">
        <v>869252.43216799991</v>
      </c>
      <c r="M22" s="31">
        <v>9.1164731116532085</v>
      </c>
    </row>
    <row r="23" spans="1:13" x14ac:dyDescent="0.2">
      <c r="A23" s="32" t="s">
        <v>66</v>
      </c>
      <c r="B23" s="31">
        <v>57716.479346</v>
      </c>
      <c r="C23" s="31">
        <v>-5.1519005635524238</v>
      </c>
      <c r="D23" s="31">
        <v>162189.00382300001</v>
      </c>
      <c r="E23" s="31">
        <v>3.5196332743578225</v>
      </c>
      <c r="F23" s="31">
        <v>134670.48639999999</v>
      </c>
      <c r="G23" s="31">
        <v>3.6333570619030024</v>
      </c>
      <c r="H23" s="31">
        <v>419360.04220000003</v>
      </c>
      <c r="I23" s="31">
        <v>33.837555485711889</v>
      </c>
      <c r="J23" s="31">
        <v>192386.965746</v>
      </c>
      <c r="K23" s="31">
        <v>0.83149807096842576</v>
      </c>
      <c r="L23" s="31">
        <v>581549.04602300003</v>
      </c>
      <c r="M23" s="31">
        <v>23.731276955875138</v>
      </c>
    </row>
    <row r="24" spans="1:13" x14ac:dyDescent="0.2">
      <c r="A24" s="32" t="s">
        <v>67</v>
      </c>
      <c r="B24" s="31">
        <v>73005.554319999996</v>
      </c>
      <c r="C24" s="31">
        <v>-25.046360923698074</v>
      </c>
      <c r="D24" s="31">
        <v>210682.238641</v>
      </c>
      <c r="E24" s="31">
        <v>-15.958217036766726</v>
      </c>
      <c r="F24" s="31">
        <v>87264.781300000002</v>
      </c>
      <c r="G24" s="31">
        <v>-8.1065544875202811</v>
      </c>
      <c r="H24" s="31">
        <v>259224.76070000001</v>
      </c>
      <c r="I24" s="31">
        <v>12.517839753058038</v>
      </c>
      <c r="J24" s="31">
        <v>160270.33562</v>
      </c>
      <c r="K24" s="31">
        <v>-16.683801599204127</v>
      </c>
      <c r="L24" s="31">
        <v>469906.99934099999</v>
      </c>
      <c r="M24" s="31">
        <v>-2.3210552688364889</v>
      </c>
    </row>
    <row r="25" spans="1:13" x14ac:dyDescent="0.2">
      <c r="A25" s="32" t="s">
        <v>68</v>
      </c>
      <c r="B25" s="31">
        <v>74998.891575999995</v>
      </c>
      <c r="C25" s="31">
        <v>-13.993388948473406</v>
      </c>
      <c r="D25" s="31">
        <v>211691.13387600001</v>
      </c>
      <c r="E25" s="31">
        <v>-3.9663077800234889</v>
      </c>
      <c r="F25" s="31">
        <v>48356.156900000002</v>
      </c>
      <c r="G25" s="31">
        <v>-45.643783264895418</v>
      </c>
      <c r="H25" s="31">
        <v>144110.50409999999</v>
      </c>
      <c r="I25" s="31">
        <v>-42.728993511216473</v>
      </c>
      <c r="J25" s="31">
        <v>123355.048476</v>
      </c>
      <c r="K25" s="31">
        <v>-29.976717252990721</v>
      </c>
      <c r="L25" s="31">
        <v>355801.63797599997</v>
      </c>
      <c r="M25" s="31">
        <v>-24.628406645331108</v>
      </c>
    </row>
    <row r="26" spans="1:13" x14ac:dyDescent="0.2">
      <c r="A26" s="32" t="s">
        <v>69</v>
      </c>
      <c r="B26" s="31">
        <v>162488.77483400001</v>
      </c>
      <c r="C26" s="31">
        <v>-18.964367343004362</v>
      </c>
      <c r="D26" s="31">
        <v>490358.74591200001</v>
      </c>
      <c r="E26" s="31">
        <v>-8.5655513282751876</v>
      </c>
      <c r="F26" s="31">
        <v>161986.3174</v>
      </c>
      <c r="G26" s="31">
        <v>-14.428782037504259</v>
      </c>
      <c r="H26" s="31">
        <v>486905.82799999998</v>
      </c>
      <c r="I26" s="31">
        <v>0.31291723893902207</v>
      </c>
      <c r="J26" s="31">
        <v>324475.09223399998</v>
      </c>
      <c r="K26" s="31">
        <v>-16.761820430159172</v>
      </c>
      <c r="L26" s="31">
        <v>977264.57391200005</v>
      </c>
      <c r="M26" s="31">
        <v>-4.3475154115366932</v>
      </c>
    </row>
    <row r="27" spans="1:13" x14ac:dyDescent="0.2">
      <c r="A27" s="32" t="s">
        <v>70</v>
      </c>
      <c r="B27" s="31">
        <v>37460.868418999999</v>
      </c>
      <c r="C27" s="31">
        <v>-25.355510364832099</v>
      </c>
      <c r="D27" s="31">
        <v>107480.101132</v>
      </c>
      <c r="E27" s="31">
        <v>-19.770385652697339</v>
      </c>
      <c r="F27" s="31">
        <v>20595.8871</v>
      </c>
      <c r="G27" s="31">
        <v>-37.91014027447185</v>
      </c>
      <c r="H27" s="31">
        <v>72981.539000000004</v>
      </c>
      <c r="I27" s="31">
        <v>-23.113365134076179</v>
      </c>
      <c r="J27" s="31">
        <v>58056.755518999998</v>
      </c>
      <c r="K27" s="31">
        <v>-30.351513050634676</v>
      </c>
      <c r="L27" s="31">
        <v>180461.640132</v>
      </c>
      <c r="M27" s="31">
        <v>-21.15674407601912</v>
      </c>
    </row>
    <row r="28" spans="1:13" x14ac:dyDescent="0.2">
      <c r="A28" s="32" t="s">
        <v>71</v>
      </c>
      <c r="B28" s="31">
        <v>8010.5850979999996</v>
      </c>
      <c r="C28" s="31">
        <v>-39.810394155306497</v>
      </c>
      <c r="D28" s="31">
        <v>26819.719526000001</v>
      </c>
      <c r="E28" s="31">
        <v>-25.157018738988668</v>
      </c>
      <c r="F28" s="31">
        <v>6256.8507799999998</v>
      </c>
      <c r="G28" s="31">
        <v>-38.319439990644291</v>
      </c>
      <c r="H28" s="31">
        <v>21105.76082</v>
      </c>
      <c r="I28" s="31">
        <v>-32.125986653916506</v>
      </c>
      <c r="J28" s="31">
        <v>14267.435878</v>
      </c>
      <c r="K28" s="31">
        <v>-39.165518978428771</v>
      </c>
      <c r="L28" s="31">
        <v>47925.480345999997</v>
      </c>
      <c r="M28" s="31">
        <v>-28.394775251119469</v>
      </c>
    </row>
    <row r="29" spans="1:13" x14ac:dyDescent="0.2">
      <c r="A29" s="32" t="s">
        <v>72</v>
      </c>
      <c r="B29" s="31">
        <v>37319.593798000002</v>
      </c>
      <c r="C29" s="31">
        <v>-27.81474452057962</v>
      </c>
      <c r="D29" s="31">
        <v>116087.38291499999</v>
      </c>
      <c r="E29" s="31">
        <v>-20.324004786213017</v>
      </c>
      <c r="F29" s="31">
        <v>36717.6204</v>
      </c>
      <c r="G29" s="31">
        <v>-43.241274081137021</v>
      </c>
      <c r="H29" s="31">
        <v>131491.0631</v>
      </c>
      <c r="I29" s="31">
        <v>2.0787245408954664</v>
      </c>
      <c r="J29" s="31">
        <v>74037.214198000001</v>
      </c>
      <c r="K29" s="31">
        <v>-36.388927961774677</v>
      </c>
      <c r="L29" s="31">
        <v>247578.44601499999</v>
      </c>
      <c r="M29" s="31">
        <v>-9.8116628057899273</v>
      </c>
    </row>
    <row r="30" spans="1:13" x14ac:dyDescent="0.2">
      <c r="A30" s="32" t="s">
        <v>73</v>
      </c>
      <c r="B30" s="31">
        <v>83941.782523999995</v>
      </c>
      <c r="C30" s="31">
        <v>-7.2818618042214611</v>
      </c>
      <c r="D30" s="31">
        <v>263936.14688999997</v>
      </c>
      <c r="E30" s="31">
        <v>16.106104386834556</v>
      </c>
      <c r="F30" s="31">
        <v>74008.931800000006</v>
      </c>
      <c r="G30" s="31">
        <v>74.04582578679009</v>
      </c>
      <c r="H30" s="31">
        <v>224978.08689999999</v>
      </c>
      <c r="I30" s="31">
        <v>90.37359940918931</v>
      </c>
      <c r="J30" s="31">
        <v>157950.714324</v>
      </c>
      <c r="K30" s="31">
        <v>18.709024538241927</v>
      </c>
      <c r="L30" s="31">
        <v>488914.23378999997</v>
      </c>
      <c r="M30" s="31">
        <v>41.509030745298993</v>
      </c>
    </row>
    <row r="31" spans="1:13" x14ac:dyDescent="0.2">
      <c r="A31" s="32" t="s">
        <v>74</v>
      </c>
      <c r="B31" s="31">
        <v>21732.072040999999</v>
      </c>
      <c r="C31" s="31">
        <v>-7.1953668873143322</v>
      </c>
      <c r="D31" s="31">
        <v>61005.043532999996</v>
      </c>
      <c r="E31" s="31">
        <v>-2.940180269238263</v>
      </c>
      <c r="F31" s="31">
        <v>36477.368199999997</v>
      </c>
      <c r="G31" s="31">
        <v>3.2688588316577558</v>
      </c>
      <c r="H31" s="31">
        <v>113045.8104</v>
      </c>
      <c r="I31" s="31">
        <v>33.303151265084253</v>
      </c>
      <c r="J31" s="31">
        <v>58209.440240999997</v>
      </c>
      <c r="K31" s="31">
        <v>-0.90277929724196448</v>
      </c>
      <c r="L31" s="31">
        <v>174050.85393300001</v>
      </c>
      <c r="M31" s="31">
        <v>17.875438776421415</v>
      </c>
    </row>
    <row r="32" spans="1:13" x14ac:dyDescent="0.2">
      <c r="A32" s="32" t="s">
        <v>75</v>
      </c>
      <c r="B32" s="31">
        <v>66169.294548000005</v>
      </c>
      <c r="C32" s="31">
        <v>-5.059756806887906</v>
      </c>
      <c r="D32" s="31">
        <v>185637.23203099999</v>
      </c>
      <c r="E32" s="31">
        <v>0.28453380096130171</v>
      </c>
      <c r="F32" s="31">
        <v>70749.510500000004</v>
      </c>
      <c r="G32" s="31">
        <v>9.8028653692848895</v>
      </c>
      <c r="H32" s="31">
        <v>218568.9025</v>
      </c>
      <c r="I32" s="31">
        <v>30.08318774436788</v>
      </c>
      <c r="J32" s="31">
        <v>136918.80504800001</v>
      </c>
      <c r="K32" s="31">
        <v>2.0799884345244712</v>
      </c>
      <c r="L32" s="31">
        <v>404206.13453099999</v>
      </c>
      <c r="M32" s="31">
        <v>14.462881466855611</v>
      </c>
    </row>
    <row r="33" spans="1:13" x14ac:dyDescent="0.2">
      <c r="A33" s="32" t="s">
        <v>76</v>
      </c>
      <c r="B33" s="31">
        <v>10539.123799999999</v>
      </c>
      <c r="C33" s="31">
        <v>-30.665200997504137</v>
      </c>
      <c r="D33" s="31">
        <v>38773.242200000001</v>
      </c>
      <c r="E33" s="31">
        <v>-25.610941341390593</v>
      </c>
      <c r="F33" s="31">
        <v>5163.4141</v>
      </c>
      <c r="G33" s="31">
        <v>-26.734640343255663</v>
      </c>
      <c r="H33" s="31">
        <v>14567.1549</v>
      </c>
      <c r="I33" s="31">
        <v>-13.05111403067859</v>
      </c>
      <c r="J33" s="31">
        <v>15702.537899999999</v>
      </c>
      <c r="K33" s="31">
        <v>-29.420101808577382</v>
      </c>
      <c r="L33" s="31">
        <v>53340.397100000002</v>
      </c>
      <c r="M33" s="31">
        <v>-22.555831265616753</v>
      </c>
    </row>
    <row r="34" spans="1:13" x14ac:dyDescent="0.2">
      <c r="A34" s="32" t="s">
        <v>77</v>
      </c>
      <c r="B34" s="31">
        <v>76049.729466000004</v>
      </c>
      <c r="C34" s="31">
        <v>-14.265111754967643</v>
      </c>
      <c r="D34" s="31">
        <v>230462.49298000001</v>
      </c>
      <c r="E34" s="31">
        <v>-2.5361120659403742</v>
      </c>
      <c r="F34" s="31">
        <v>41538.968000000001</v>
      </c>
      <c r="G34" s="31">
        <v>-40.375799543395594</v>
      </c>
      <c r="H34" s="31">
        <v>135375.2893</v>
      </c>
      <c r="I34" s="31">
        <v>-23.735541988179563</v>
      </c>
      <c r="J34" s="31">
        <v>117588.69746600001</v>
      </c>
      <c r="K34" s="31">
        <v>-25.751272308648904</v>
      </c>
      <c r="L34" s="31">
        <v>365837.78228000004</v>
      </c>
      <c r="M34" s="31">
        <v>-11.626357172198301</v>
      </c>
    </row>
    <row r="35" spans="1:13" x14ac:dyDescent="0.2">
      <c r="A35" s="32" t="s">
        <v>78</v>
      </c>
      <c r="B35" s="31">
        <v>28906.742171999998</v>
      </c>
      <c r="C35" s="31">
        <v>-21.396547332078349</v>
      </c>
      <c r="D35" s="31">
        <v>90362.690929000004</v>
      </c>
      <c r="E35" s="31">
        <v>-9.0245867130897501</v>
      </c>
      <c r="F35" s="31">
        <v>24549.7382</v>
      </c>
      <c r="G35" s="31">
        <v>-14.386097992582968</v>
      </c>
      <c r="H35" s="31">
        <v>77285.534899999999</v>
      </c>
      <c r="I35" s="31">
        <v>-4.3397874514968926</v>
      </c>
      <c r="J35" s="31">
        <v>53456.480371999998</v>
      </c>
      <c r="K35" s="31">
        <v>-18.325146979639108</v>
      </c>
      <c r="L35" s="31">
        <v>167648.225829</v>
      </c>
      <c r="M35" s="31">
        <v>-6.9232279091598343</v>
      </c>
    </row>
    <row r="36" spans="1:13" x14ac:dyDescent="0.2">
      <c r="A36" s="32" t="s">
        <v>79</v>
      </c>
      <c r="B36" s="31">
        <v>10680.401760000001</v>
      </c>
      <c r="C36" s="31">
        <v>-23.400292703309262</v>
      </c>
      <c r="D36" s="31">
        <v>31516.608552000002</v>
      </c>
      <c r="E36" s="31">
        <v>-17.278223574176636</v>
      </c>
      <c r="F36" s="31">
        <v>5404.7741999999998</v>
      </c>
      <c r="G36" s="31">
        <v>-11.586523031159841</v>
      </c>
      <c r="H36" s="31">
        <v>17431.820800000001</v>
      </c>
      <c r="I36" s="31">
        <v>5.1458498976292519</v>
      </c>
      <c r="J36" s="31">
        <v>16085.17596</v>
      </c>
      <c r="K36" s="31">
        <v>-19.799493715892062</v>
      </c>
      <c r="L36" s="31">
        <v>48948.429352000006</v>
      </c>
      <c r="M36" s="31">
        <v>-10.47913610407689</v>
      </c>
    </row>
    <row r="37" spans="1:13" x14ac:dyDescent="0.2">
      <c r="A37" s="32" t="s">
        <v>80</v>
      </c>
      <c r="B37" s="31">
        <v>12048.579793999999</v>
      </c>
      <c r="C37" s="31">
        <v>-21.384877650220453</v>
      </c>
      <c r="D37" s="31">
        <v>37294.650859000001</v>
      </c>
      <c r="E37" s="31">
        <v>-7.9733398404115681</v>
      </c>
      <c r="F37" s="31">
        <v>11077.752500000001</v>
      </c>
      <c r="G37" s="31">
        <v>0.29222010670543869</v>
      </c>
      <c r="H37" s="31">
        <v>35442.448400000001</v>
      </c>
      <c r="I37" s="31">
        <v>26.499823331858053</v>
      </c>
      <c r="J37" s="31">
        <v>23126.332294</v>
      </c>
      <c r="K37" s="31">
        <v>-12.305615134035092</v>
      </c>
      <c r="L37" s="31">
        <v>72737.09925900001</v>
      </c>
      <c r="M37" s="31">
        <v>6.1178399283817217</v>
      </c>
    </row>
    <row r="38" spans="1:13" x14ac:dyDescent="0.2">
      <c r="A38" s="32" t="s">
        <v>81</v>
      </c>
      <c r="B38" s="31">
        <v>36003.325400000002</v>
      </c>
      <c r="C38" s="31">
        <v>-25.292753200066876</v>
      </c>
      <c r="D38" s="31">
        <v>120215.13499999999</v>
      </c>
      <c r="E38" s="31">
        <v>-14.020784349007279</v>
      </c>
      <c r="F38" s="31">
        <v>23680.133399999999</v>
      </c>
      <c r="G38" s="31">
        <v>-7.9199154930452655</v>
      </c>
      <c r="H38" s="31">
        <v>74380.917400000006</v>
      </c>
      <c r="I38" s="31">
        <v>7.1575918091706461</v>
      </c>
      <c r="J38" s="31">
        <v>59683.4588</v>
      </c>
      <c r="K38" s="31">
        <v>-19.247850634413162</v>
      </c>
      <c r="L38" s="31">
        <v>194596.05239999999</v>
      </c>
      <c r="M38" s="31">
        <v>-6.9948477675411551</v>
      </c>
    </row>
    <row r="39" spans="1:13" x14ac:dyDescent="0.2">
      <c r="A39" s="32" t="s">
        <v>100</v>
      </c>
      <c r="B39" s="31">
        <v>1654637.000026</v>
      </c>
      <c r="C39" s="31">
        <v>-16.410898530982699</v>
      </c>
      <c r="D39" s="31">
        <v>4906025.1958210003</v>
      </c>
      <c r="E39" s="31">
        <v>-6.1025807321523029</v>
      </c>
      <c r="F39" s="31">
        <v>1840414.3657800001</v>
      </c>
      <c r="G39" s="31">
        <v>-9.7470507407350908</v>
      </c>
      <c r="H39" s="31">
        <v>5725667.9626200004</v>
      </c>
      <c r="I39" s="31">
        <v>10.265334932340169</v>
      </c>
      <c r="J39" s="31">
        <v>3495051.3658060003</v>
      </c>
      <c r="K39" s="31">
        <v>-13.029489264911264</v>
      </c>
      <c r="L39" s="31">
        <v>10631693.158441</v>
      </c>
      <c r="M39" s="31">
        <v>2.0560414512402181</v>
      </c>
    </row>
  </sheetData>
  <mergeCells count="18"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  <mergeCell ref="D6:D7"/>
    <mergeCell ref="F6:F7"/>
  </mergeCells>
  <phoneticPr fontId="2" type="noConversion"/>
  <pageMargins left="0.70866141732283472" right="0.70866141732283472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2019-04-17T07:32:44Z</dcterms:modified>
</cp:coreProperties>
</file>