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彩票销售情况表" sheetId="1" r:id="rId1"/>
    <sheet name="各类型彩票销售情况表" sheetId="2" r:id="rId2"/>
    <sheet name="各地区彩票销售情况表" sheetId="3" r:id="rId3"/>
  </sheets>
  <externalReferences>
    <externalReference r:id="rId4"/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G18" i="1"/>
  <c r="F15" i="1"/>
  <c r="L39" i="3" l="1"/>
  <c r="M39" i="3" s="1"/>
  <c r="J39" i="3"/>
  <c r="K39" i="3" s="1"/>
  <c r="I39" i="3"/>
  <c r="G39" i="3"/>
  <c r="E39" i="3"/>
  <c r="C39" i="3"/>
  <c r="L38" i="3"/>
  <c r="M38" i="3" s="1"/>
  <c r="J38" i="3"/>
  <c r="K38" i="3" s="1"/>
  <c r="I38" i="3"/>
  <c r="G38" i="3"/>
  <c r="E38" i="3"/>
  <c r="C38" i="3"/>
  <c r="L37" i="3"/>
  <c r="M37" i="3" s="1"/>
  <c r="J37" i="3"/>
  <c r="K37" i="3" s="1"/>
  <c r="I37" i="3"/>
  <c r="G37" i="3"/>
  <c r="E37" i="3"/>
  <c r="C37" i="3"/>
  <c r="L36" i="3"/>
  <c r="M36" i="3" s="1"/>
  <c r="J36" i="3"/>
  <c r="K36" i="3" s="1"/>
  <c r="I36" i="3"/>
  <c r="G36" i="3"/>
  <c r="E36" i="3"/>
  <c r="C36" i="3"/>
  <c r="L35" i="3"/>
  <c r="M35" i="3" s="1"/>
  <c r="J35" i="3"/>
  <c r="K35" i="3" s="1"/>
  <c r="I35" i="3"/>
  <c r="G35" i="3"/>
  <c r="E35" i="3"/>
  <c r="C35" i="3"/>
  <c r="L34" i="3"/>
  <c r="M34" i="3" s="1"/>
  <c r="J34" i="3"/>
  <c r="K34" i="3" s="1"/>
  <c r="I34" i="3"/>
  <c r="G34" i="3"/>
  <c r="E34" i="3"/>
  <c r="C34" i="3"/>
  <c r="L33" i="3"/>
  <c r="M33" i="3" s="1"/>
  <c r="J33" i="3"/>
  <c r="K33" i="3" s="1"/>
  <c r="I33" i="3"/>
  <c r="G33" i="3"/>
  <c r="E33" i="3"/>
  <c r="C33" i="3"/>
  <c r="L32" i="3"/>
  <c r="M32" i="3" s="1"/>
  <c r="J32" i="3"/>
  <c r="K32" i="3" s="1"/>
  <c r="I32" i="3"/>
  <c r="G32" i="3"/>
  <c r="E32" i="3"/>
  <c r="C32" i="3"/>
  <c r="L31" i="3"/>
  <c r="M31" i="3" s="1"/>
  <c r="J31" i="3"/>
  <c r="K31" i="3" s="1"/>
  <c r="I31" i="3"/>
  <c r="G31" i="3"/>
  <c r="E31" i="3"/>
  <c r="C31" i="3"/>
  <c r="L30" i="3"/>
  <c r="M30" i="3" s="1"/>
  <c r="J30" i="3"/>
  <c r="K30" i="3" s="1"/>
  <c r="I30" i="3"/>
  <c r="G30" i="3"/>
  <c r="E30" i="3"/>
  <c r="C30" i="3"/>
  <c r="L29" i="3"/>
  <c r="M29" i="3" s="1"/>
  <c r="J29" i="3"/>
  <c r="K29" i="3" s="1"/>
  <c r="I29" i="3"/>
  <c r="G29" i="3"/>
  <c r="E29" i="3"/>
  <c r="C29" i="3"/>
  <c r="L28" i="3"/>
  <c r="M28" i="3" s="1"/>
  <c r="J28" i="3"/>
  <c r="K28" i="3" s="1"/>
  <c r="I28" i="3"/>
  <c r="G28" i="3"/>
  <c r="E28" i="3"/>
  <c r="C28" i="3"/>
  <c r="L27" i="3"/>
  <c r="M27" i="3" s="1"/>
  <c r="J27" i="3"/>
  <c r="K27" i="3" s="1"/>
  <c r="I27" i="3"/>
  <c r="G27" i="3"/>
  <c r="E27" i="3"/>
  <c r="C27" i="3"/>
  <c r="L26" i="3"/>
  <c r="M26" i="3" s="1"/>
  <c r="J26" i="3"/>
  <c r="K26" i="3" s="1"/>
  <c r="I26" i="3"/>
  <c r="G26" i="3"/>
  <c r="E26" i="3"/>
  <c r="C26" i="3"/>
  <c r="L25" i="3"/>
  <c r="M25" i="3" s="1"/>
  <c r="J25" i="3"/>
  <c r="K25" i="3" s="1"/>
  <c r="I25" i="3"/>
  <c r="G25" i="3"/>
  <c r="E25" i="3"/>
  <c r="C25" i="3"/>
  <c r="L24" i="3"/>
  <c r="M24" i="3" s="1"/>
  <c r="J24" i="3"/>
  <c r="K24" i="3" s="1"/>
  <c r="I24" i="3"/>
  <c r="G24" i="3"/>
  <c r="E24" i="3"/>
  <c r="C24" i="3"/>
  <c r="L23" i="3"/>
  <c r="M23" i="3" s="1"/>
  <c r="J23" i="3"/>
  <c r="K23" i="3" s="1"/>
  <c r="I23" i="3"/>
  <c r="G23" i="3"/>
  <c r="E23" i="3"/>
  <c r="C23" i="3"/>
  <c r="L22" i="3"/>
  <c r="M22" i="3" s="1"/>
  <c r="J22" i="3"/>
  <c r="K22" i="3" s="1"/>
  <c r="I22" i="3"/>
  <c r="G22" i="3"/>
  <c r="E22" i="3"/>
  <c r="C22" i="3"/>
  <c r="L21" i="3"/>
  <c r="M21" i="3" s="1"/>
  <c r="J21" i="3"/>
  <c r="K21" i="3" s="1"/>
  <c r="I21" i="3"/>
  <c r="G21" i="3"/>
  <c r="E21" i="3"/>
  <c r="C21" i="3"/>
  <c r="L20" i="3"/>
  <c r="M20" i="3" s="1"/>
  <c r="J20" i="3"/>
  <c r="K20" i="3" s="1"/>
  <c r="I20" i="3"/>
  <c r="G20" i="3"/>
  <c r="E20" i="3"/>
  <c r="C20" i="3"/>
  <c r="L19" i="3"/>
  <c r="M19" i="3" s="1"/>
  <c r="J19" i="3"/>
  <c r="K19" i="3" s="1"/>
  <c r="I19" i="3"/>
  <c r="G19" i="3"/>
  <c r="E19" i="3"/>
  <c r="C19" i="3"/>
  <c r="L18" i="3"/>
  <c r="M18" i="3" s="1"/>
  <c r="J18" i="3"/>
  <c r="K18" i="3" s="1"/>
  <c r="I18" i="3"/>
  <c r="G18" i="3"/>
  <c r="E18" i="3"/>
  <c r="C18" i="3"/>
  <c r="L17" i="3"/>
  <c r="M17" i="3" s="1"/>
  <c r="J17" i="3"/>
  <c r="K17" i="3" s="1"/>
  <c r="I17" i="3"/>
  <c r="G17" i="3"/>
  <c r="E17" i="3"/>
  <c r="C17" i="3"/>
  <c r="L16" i="3"/>
  <c r="M16" i="3" s="1"/>
  <c r="J16" i="3"/>
  <c r="K16" i="3" s="1"/>
  <c r="I16" i="3"/>
  <c r="G16" i="3"/>
  <c r="E16" i="3"/>
  <c r="C16" i="3"/>
  <c r="L15" i="3"/>
  <c r="M15" i="3" s="1"/>
  <c r="J15" i="3"/>
  <c r="K15" i="3" s="1"/>
  <c r="I15" i="3"/>
  <c r="G15" i="3"/>
  <c r="E15" i="3"/>
  <c r="C15" i="3"/>
  <c r="L14" i="3"/>
  <c r="M14" i="3" s="1"/>
  <c r="J14" i="3"/>
  <c r="K14" i="3" s="1"/>
  <c r="I14" i="3"/>
  <c r="G14" i="3"/>
  <c r="E14" i="3"/>
  <c r="C14" i="3"/>
  <c r="L13" i="3"/>
  <c r="M13" i="3" s="1"/>
  <c r="J13" i="3"/>
  <c r="K13" i="3" s="1"/>
  <c r="I13" i="3"/>
  <c r="G13" i="3"/>
  <c r="E13" i="3"/>
  <c r="C13" i="3"/>
  <c r="L12" i="3"/>
  <c r="M12" i="3" s="1"/>
  <c r="J12" i="3"/>
  <c r="K12" i="3" s="1"/>
  <c r="I12" i="3"/>
  <c r="G12" i="3"/>
  <c r="E12" i="3"/>
  <c r="C12" i="3"/>
  <c r="L11" i="3"/>
  <c r="M11" i="3" s="1"/>
  <c r="J11" i="3"/>
  <c r="K11" i="3" s="1"/>
  <c r="I11" i="3"/>
  <c r="G11" i="3"/>
  <c r="E11" i="3"/>
  <c r="C11" i="3"/>
  <c r="L10" i="3"/>
  <c r="M10" i="3" s="1"/>
  <c r="J10" i="3"/>
  <c r="K10" i="3" s="1"/>
  <c r="I10" i="3"/>
  <c r="G10" i="3"/>
  <c r="E10" i="3"/>
  <c r="C10" i="3"/>
  <c r="L9" i="3"/>
  <c r="M9" i="3" s="1"/>
  <c r="J9" i="3"/>
  <c r="K9" i="3" s="1"/>
  <c r="I9" i="3"/>
  <c r="G9" i="3"/>
  <c r="E9" i="3"/>
  <c r="C9" i="3"/>
  <c r="L8" i="3"/>
  <c r="M8" i="3" s="1"/>
  <c r="J8" i="3"/>
  <c r="K8" i="3" s="1"/>
  <c r="I8" i="3"/>
  <c r="G8" i="3"/>
  <c r="E8" i="3"/>
  <c r="C8" i="3"/>
  <c r="H21" i="2"/>
  <c r="G21" i="2"/>
  <c r="F21" i="2"/>
  <c r="E21" i="2"/>
  <c r="D21" i="2"/>
  <c r="B21" i="2"/>
  <c r="G20" i="2"/>
  <c r="F20" i="2"/>
  <c r="H20" i="2" s="1"/>
  <c r="B20" i="2"/>
  <c r="E20" i="2" s="1"/>
  <c r="H19" i="2"/>
  <c r="G19" i="2"/>
  <c r="F19" i="2"/>
  <c r="E19" i="2"/>
  <c r="D19" i="2"/>
  <c r="B19" i="2"/>
  <c r="G18" i="2"/>
  <c r="F18" i="2"/>
  <c r="H18" i="2" s="1"/>
  <c r="B18" i="2"/>
  <c r="E18" i="2" s="1"/>
  <c r="H17" i="2"/>
  <c r="G17" i="2"/>
  <c r="F17" i="2"/>
  <c r="E17" i="2"/>
  <c r="D17" i="2"/>
  <c r="B17" i="2"/>
  <c r="H15" i="2"/>
  <c r="E15" i="2"/>
  <c r="D15" i="2"/>
  <c r="H14" i="2"/>
  <c r="E14" i="2"/>
  <c r="D14" i="2"/>
  <c r="H13" i="2"/>
  <c r="E13" i="2"/>
  <c r="D13" i="2"/>
  <c r="H12" i="2"/>
  <c r="E12" i="2"/>
  <c r="D12" i="2"/>
  <c r="H11" i="2"/>
  <c r="G11" i="2"/>
  <c r="F11" i="2"/>
  <c r="E11" i="2"/>
  <c r="D11" i="2"/>
  <c r="B11" i="2"/>
  <c r="H10" i="2"/>
  <c r="E10" i="2"/>
  <c r="D10" i="2"/>
  <c r="H9" i="2"/>
  <c r="E9" i="2"/>
  <c r="D9" i="2"/>
  <c r="H8" i="2"/>
  <c r="E8" i="2"/>
  <c r="D8" i="2"/>
  <c r="H7" i="2"/>
  <c r="E7" i="2"/>
  <c r="D7" i="2"/>
  <c r="G6" i="2"/>
  <c r="G16" i="2" s="1"/>
  <c r="F6" i="2"/>
  <c r="H6" i="2" s="1"/>
  <c r="B6" i="2"/>
  <c r="E6" i="2" s="1"/>
  <c r="F16" i="2" l="1"/>
  <c r="H16" i="2" s="1"/>
  <c r="B16" i="2"/>
  <c r="D6" i="2"/>
  <c r="D18" i="2"/>
  <c r="D20" i="2"/>
  <c r="M15" i="1"/>
  <c r="L15" i="1"/>
  <c r="N15" i="1"/>
  <c r="G15" i="1"/>
  <c r="E16" i="2" l="1"/>
  <c r="D16" i="2"/>
  <c r="K18" i="1"/>
  <c r="J18" i="1"/>
  <c r="I18" i="1"/>
  <c r="H18" i="1"/>
  <c r="E18" i="1"/>
  <c r="D18" i="1"/>
  <c r="C18" i="1"/>
  <c r="B18" i="1"/>
  <c r="L14" i="1"/>
  <c r="F14" i="1"/>
  <c r="L13" i="1"/>
  <c r="F13" i="1"/>
  <c r="L12" i="1"/>
  <c r="F12" i="1"/>
  <c r="L11" i="1"/>
  <c r="F11" i="1"/>
  <c r="L10" i="1"/>
  <c r="F10" i="1"/>
  <c r="L9" i="1"/>
  <c r="F9" i="1"/>
  <c r="L8" i="1"/>
  <c r="F8" i="1"/>
  <c r="L7" i="1"/>
  <c r="F7" i="1"/>
  <c r="L6" i="1"/>
  <c r="F6" i="1"/>
  <c r="N6" i="1" s="1"/>
  <c r="F18" i="1" l="1"/>
  <c r="N9" i="1"/>
  <c r="N11" i="1"/>
  <c r="N13" i="1"/>
  <c r="G6" i="1"/>
  <c r="G7" i="1" s="1"/>
  <c r="G8" i="1" s="1"/>
  <c r="G9" i="1" s="1"/>
  <c r="G10" i="1" s="1"/>
  <c r="G11" i="1" s="1"/>
  <c r="G12" i="1" s="1"/>
  <c r="G13" i="1" s="1"/>
  <c r="G14" i="1" s="1"/>
  <c r="N8" i="1"/>
  <c r="N10" i="1"/>
  <c r="N12" i="1"/>
  <c r="N14" i="1"/>
  <c r="L18" i="1"/>
  <c r="N7" i="1"/>
  <c r="N18" i="1" s="1"/>
  <c r="M6" i="1"/>
  <c r="M7" i="1" s="1"/>
  <c r="M8" i="1" s="1"/>
  <c r="M9" i="1" s="1"/>
  <c r="M10" i="1" s="1"/>
  <c r="M11" i="1" s="1"/>
  <c r="M12" i="1" s="1"/>
  <c r="M13" i="1" s="1"/>
  <c r="M14" i="1" s="1"/>
</calcChain>
</file>

<file path=xl/sharedStrings.xml><?xml version="1.0" encoding="utf-8"?>
<sst xmlns="http://schemas.openxmlformats.org/spreadsheetml/2006/main" count="125" uniqueCount="98">
  <si>
    <r>
      <t xml:space="preserve">4    </t>
    </r>
    <r>
      <rPr>
        <sz val="10"/>
        <rFont val="宋体"/>
        <family val="3"/>
        <charset val="134"/>
      </rPr>
      <t>月</t>
    </r>
  </si>
  <si>
    <r>
      <t xml:space="preserve">5    </t>
    </r>
    <r>
      <rPr>
        <sz val="10"/>
        <rFont val="宋体"/>
        <family val="3"/>
        <charset val="134"/>
      </rPr>
      <t>月</t>
    </r>
  </si>
  <si>
    <r>
      <t xml:space="preserve">6    </t>
    </r>
    <r>
      <rPr>
        <sz val="10"/>
        <rFont val="宋体"/>
        <family val="3"/>
        <charset val="134"/>
      </rPr>
      <t>月</t>
    </r>
  </si>
  <si>
    <r>
      <t xml:space="preserve">7    </t>
    </r>
    <r>
      <rPr>
        <sz val="10"/>
        <rFont val="宋体"/>
        <family val="3"/>
        <charset val="134"/>
      </rPr>
      <t>月</t>
    </r>
  </si>
  <si>
    <r>
      <t xml:space="preserve">8    </t>
    </r>
    <r>
      <rPr>
        <sz val="10"/>
        <rFont val="宋体"/>
        <family val="3"/>
        <charset val="134"/>
      </rPr>
      <t>月</t>
    </r>
  </si>
  <si>
    <r>
      <t xml:space="preserve">9    </t>
    </r>
    <r>
      <rPr>
        <sz val="10"/>
        <rFont val="宋体"/>
        <family val="3"/>
        <charset val="134"/>
      </rPr>
      <t>月</t>
    </r>
  </si>
  <si>
    <r>
      <t xml:space="preserve">10    </t>
    </r>
    <r>
      <rPr>
        <sz val="10"/>
        <rFont val="宋体"/>
        <family val="3"/>
        <charset val="134"/>
      </rPr>
      <t>月</t>
    </r>
  </si>
  <si>
    <r>
      <t xml:space="preserve">11    </t>
    </r>
    <r>
      <rPr>
        <sz val="10"/>
        <rFont val="宋体"/>
        <family val="3"/>
        <charset val="134"/>
      </rPr>
      <t>月</t>
    </r>
  </si>
  <si>
    <r>
      <t xml:space="preserve">12    </t>
    </r>
    <r>
      <rPr>
        <sz val="10"/>
        <rFont val="宋体"/>
        <family val="3"/>
        <charset val="134"/>
      </rPr>
      <t>月</t>
    </r>
  </si>
  <si>
    <t xml:space="preserve"> 单位：亿元</t>
  </si>
  <si>
    <t>销售额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</si>
  <si>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</si>
  <si>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</si>
  <si>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</si>
  <si>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</si>
  <si>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</si>
  <si>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</si>
  <si>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</si>
  <si>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</si>
  <si>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</si>
  <si>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</si>
  <si>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</si>
  <si>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</si>
  <si>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</si>
  <si>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</si>
  <si>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</si>
  <si>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</si>
  <si>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</si>
  <si>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</si>
  <si>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</si>
  <si>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</si>
  <si>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</si>
  <si>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</si>
  <si>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</si>
  <si>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</si>
  <si>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</si>
  <si>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</si>
  <si>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</si>
  <si>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</si>
  <si>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</si>
  <si>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</si>
  <si>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r>
      <t>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份</t>
    </r>
    <phoneticPr fontId="3" type="noConversion"/>
  </si>
  <si>
    <t>福利彩票</t>
    <phoneticPr fontId="3" type="noConversion"/>
  </si>
  <si>
    <r>
      <t>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</si>
  <si>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视频型</t>
    <phoneticPr fontId="3" type="noConversion"/>
  </si>
  <si>
    <t>基诺型</t>
    <phoneticPr fontId="3" type="noConversion"/>
  </si>
  <si>
    <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</si>
  <si>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1至本月累计</t>
    <phoneticPr fontId="3" type="noConversion"/>
  </si>
  <si>
    <t>竞猜型</t>
    <phoneticPr fontId="3" type="noConversion"/>
  </si>
  <si>
    <r>
      <t xml:space="preserve">1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</si>
  <si>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2     </t>
    </r>
    <r>
      <rPr>
        <sz val="10"/>
        <rFont val="宋体"/>
        <family val="3"/>
        <charset val="134"/>
      </rPr>
      <t>月</t>
    </r>
    <phoneticPr fontId="3" type="noConversion"/>
  </si>
  <si>
    <r>
      <t>总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</si>
  <si>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单位：万元</t>
    <phoneticPr fontId="3" type="noConversion"/>
  </si>
  <si>
    <t>销售合计</t>
    <phoneticPr fontId="3" type="noConversion"/>
  </si>
  <si>
    <t>比上年同</t>
    <phoneticPr fontId="3" type="noConversion"/>
  </si>
  <si>
    <t>销售额</t>
    <phoneticPr fontId="3" type="noConversion"/>
  </si>
  <si>
    <t>期增长%</t>
    <phoneticPr fontId="3" type="noConversion"/>
  </si>
  <si>
    <t>北京</t>
    <phoneticPr fontId="3" type="noConversion"/>
  </si>
  <si>
    <t>附件1：</t>
    <phoneticPr fontId="3" type="noConversion"/>
  </si>
  <si>
    <r>
      <t xml:space="preserve"> </t>
    </r>
    <r>
      <rPr>
        <sz val="10"/>
        <rFont val="宋体"/>
        <family val="3"/>
        <charset val="134"/>
      </rPr>
      <t>单位：亿元</t>
    </r>
    <phoneticPr fontId="3" type="noConversion"/>
  </si>
  <si>
    <t xml:space="preserve">    体育彩票</t>
    <phoneticPr fontId="3" type="noConversion"/>
  </si>
  <si>
    <t>乐透数字型</t>
    <phoneticPr fontId="3" type="noConversion"/>
  </si>
  <si>
    <t>即开型</t>
    <phoneticPr fontId="3" type="noConversion"/>
  </si>
  <si>
    <r>
      <t xml:space="preserve">3     </t>
    </r>
    <r>
      <rPr>
        <sz val="10"/>
        <rFont val="宋体"/>
        <family val="3"/>
        <charset val="134"/>
      </rPr>
      <t>月</t>
    </r>
    <phoneticPr fontId="3" type="noConversion"/>
  </si>
  <si>
    <t>本月</t>
    <phoneticPr fontId="3" type="noConversion"/>
  </si>
  <si>
    <t>本年累计</t>
    <phoneticPr fontId="3" type="noConversion"/>
  </si>
  <si>
    <t xml:space="preserve">    （一）乐透数字型</t>
    <phoneticPr fontId="3" type="noConversion"/>
  </si>
  <si>
    <t xml:space="preserve">    （三）视频型</t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</si>
  <si>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（一）乐透数字型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</si>
  <si>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（二）竞猜型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</si>
  <si>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（三）即开型</t>
    </r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</si>
  <si>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三、合计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</si>
  <si>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（一）乐透数字型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</si>
  <si>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（二）竞猜型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</si>
  <si>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（三）即开型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</si>
  <si>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（四）视频型</t>
    </r>
    <phoneticPr fontId="3" type="noConversion"/>
  </si>
  <si>
    <t>体育彩票</t>
    <phoneticPr fontId="3" type="noConversion"/>
  </si>
  <si>
    <t>附件3</t>
    <phoneticPr fontId="3" type="noConversion"/>
  </si>
  <si>
    <r>
      <t>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10</t>
    </r>
    <r>
      <rPr>
        <sz val="16"/>
        <rFont val="黑体"/>
        <family val="3"/>
        <charset val="134"/>
      </rPr>
      <t>月全国彩票销售情况表</t>
    </r>
    <phoneticPr fontId="3" type="noConversion"/>
  </si>
  <si>
    <t xml:space="preserve">      2018年10月全国各地区彩票销售情况表</t>
    <phoneticPr fontId="3" type="noConversion"/>
  </si>
  <si>
    <t>附件2：</t>
    <phoneticPr fontId="3" type="noConversion"/>
  </si>
  <si>
    <r>
      <t xml:space="preserve">  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10</t>
    </r>
    <r>
      <rPr>
        <sz val="16"/>
        <rFont val="黑体"/>
        <family val="3"/>
        <charset val="134"/>
      </rPr>
      <t>月全国各类型彩票销售情况表</t>
    </r>
    <phoneticPr fontId="3" type="noConversion"/>
  </si>
  <si>
    <t xml:space="preserve"> </t>
    <phoneticPr fontId="3" type="noConversion"/>
  </si>
  <si>
    <t>类型</t>
    <phoneticPr fontId="3" type="noConversion"/>
  </si>
  <si>
    <t>本月</t>
    <phoneticPr fontId="3" type="noConversion"/>
  </si>
  <si>
    <t>本年累计</t>
    <phoneticPr fontId="3" type="noConversion"/>
  </si>
  <si>
    <t>本年销售额</t>
    <phoneticPr fontId="3" type="noConversion"/>
  </si>
  <si>
    <t>上年销售额</t>
    <phoneticPr fontId="3" type="noConversion"/>
  </si>
  <si>
    <t>同比增长(%)</t>
    <phoneticPr fontId="3" type="noConversion"/>
  </si>
  <si>
    <t>环比增长(%)</t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</si>
  <si>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一、福利彩票</t>
    </r>
    <phoneticPr fontId="3" type="noConversion"/>
  </si>
  <si>
    <t xml:space="preserve">    （二）即开型</t>
    <phoneticPr fontId="3" type="noConversion"/>
  </si>
  <si>
    <t xml:space="preserve">    （四）基诺型</t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</si>
  <si>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二、体育彩票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</si>
  <si>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（四）视频型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</si>
  <si>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（五）基诺型</t>
    </r>
    <phoneticPr fontId="3" type="noConversion"/>
  </si>
  <si>
    <t>地区</t>
    <phoneticPr fontId="3" type="noConversion"/>
  </si>
  <si>
    <t>总计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</si>
</sst>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0_ "/>
    <numFmt numFmtId="177" formatCode="0.0000_);[Red]\(0.0000\)"/>
    <numFmt numFmtId="178" formatCode="0.0000"/>
    <numFmt numFmtId="179" formatCode="0.0%"/>
    <numFmt numFmtId="180" formatCode="0.0_ "/>
    <numFmt numFmtId="181" formatCode="0.000000000_);[Red]\(0.000000000\)"/>
  </numFmts>
  <fonts count="17" x14ac:knownFonts="1">
    <font>
      <sz val="11"/>
      <color theme="1"/>
      <name val="等线"/>
      <family val="2"/>
      <scheme val="minor"/>
    </font>
    <font>
      <sz val="14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name val="Times New Roman"/>
      <family val="1"/>
    </font>
    <font>
      <sz val="16"/>
      <name val="黑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黑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4"/>
      <name val="Times New Roman"/>
      <family val="1"/>
    </font>
    <font>
      <sz val="11"/>
      <name val="Times New Roman"/>
      <family val="1"/>
    </font>
    <font>
      <sz val="11"/>
      <name val="仿宋_GB2312"/>
      <family val="3"/>
      <charset val="134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0" fontId="15" fillId="0" borderId="0">
      <alignment vertical="center"/>
    </xf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7" fontId="7" fillId="0" borderId="6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10" fontId="8" fillId="0" borderId="8" xfId="0" applyNumberFormat="1" applyFont="1" applyFill="1" applyBorder="1" applyAlignment="1">
      <alignment horizontal="center" vertical="center"/>
    </xf>
    <xf numFmtId="10" fontId="7" fillId="0" borderId="6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179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176" fontId="11" fillId="0" borderId="0" xfId="0" applyNumberFormat="1" applyFont="1" applyFill="1"/>
    <xf numFmtId="180" fontId="11" fillId="0" borderId="0" xfId="0" applyNumberFormat="1" applyFont="1" applyFill="1"/>
    <xf numFmtId="0" fontId="12" fillId="0" borderId="0" xfId="0" applyFont="1" applyFill="1" applyAlignment="1">
      <alignment horizontal="left"/>
    </xf>
    <xf numFmtId="176" fontId="12" fillId="0" borderId="0" xfId="0" applyNumberFormat="1" applyFont="1" applyFill="1" applyAlignment="1">
      <alignment horizontal="left"/>
    </xf>
    <xf numFmtId="180" fontId="12" fillId="0" borderId="0" xfId="0" applyNumberFormat="1" applyFont="1" applyFill="1" applyAlignment="1">
      <alignment horizontal="left"/>
    </xf>
    <xf numFmtId="180" fontId="7" fillId="0" borderId="1" xfId="0" applyNumberFormat="1" applyFont="1" applyFill="1" applyBorder="1" applyAlignment="1">
      <alignment horizontal="center" vertical="center"/>
    </xf>
    <xf numFmtId="180" fontId="7" fillId="0" borderId="5" xfId="0" applyNumberFormat="1" applyFont="1" applyFill="1" applyBorder="1" applyAlignment="1">
      <alignment horizontal="center" vertical="center"/>
    </xf>
    <xf numFmtId="180" fontId="6" fillId="0" borderId="6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77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81" fontId="0" fillId="0" borderId="0" xfId="0" applyNumberFormat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177" fontId="7" fillId="0" borderId="6" xfId="2" applyNumberFormat="1" applyFont="1" applyFill="1" applyBorder="1" applyAlignment="1">
      <alignment horizontal="center" vertical="center"/>
    </xf>
    <xf numFmtId="178" fontId="7" fillId="0" borderId="6" xfId="2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0" fontId="16" fillId="0" borderId="0" xfId="0" applyFont="1" applyFill="1"/>
  </cellXfs>
  <cellStyles count="3">
    <cellStyle name="常规" xfId="0" builtinId="0"/>
    <cellStyle name="常规 2" xfId="1"/>
    <cellStyle name="常规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2-2018&#24180;10&#26376;&#20840;&#22269;&#21508;&#31867;&#22411;&#24425;&#31080;&#38144;&#21806;&#24773;&#20917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-2018&#24180;10&#26376;&#20840;&#22269;&#21508;&#22320;&#21306;&#24425;&#31080;&#38144;&#21806;&#24773;&#2091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件2"/>
      <sheetName val="2018年9月"/>
      <sheetName val="与上年同期比较"/>
      <sheetName val="本月销量饼形图"/>
    </sheetNames>
    <sheetDataSet>
      <sheetData sheetId="0" refreshError="1"/>
      <sheetData sheetId="1">
        <row r="2">
          <cell r="B2">
            <v>178.24675374629999</v>
          </cell>
        </row>
        <row r="3">
          <cell r="B3">
            <v>128.62607929999999</v>
          </cell>
        </row>
        <row r="4">
          <cell r="B4">
            <v>10.832017889999999</v>
          </cell>
        </row>
        <row r="5">
          <cell r="B5">
            <v>38.688934996299999</v>
          </cell>
        </row>
        <row r="6">
          <cell r="B6">
            <v>9.9721560000000001E-2</v>
          </cell>
        </row>
        <row r="7">
          <cell r="B7">
            <v>240.191343136</v>
          </cell>
        </row>
        <row r="8">
          <cell r="B8">
            <v>85.658275430000003</v>
          </cell>
        </row>
        <row r="9">
          <cell r="B9">
            <v>145.86399656</v>
          </cell>
        </row>
        <row r="10">
          <cell r="B10">
            <v>8.6674250199999996</v>
          </cell>
        </row>
        <row r="11">
          <cell r="B11">
            <v>1.6461259999999999E-3</v>
          </cell>
        </row>
        <row r="12">
          <cell r="B12">
            <v>418.43809688229999</v>
          </cell>
        </row>
        <row r="13">
          <cell r="B13">
            <v>214.28435472999999</v>
          </cell>
        </row>
        <row r="14">
          <cell r="B14">
            <v>145.86399656</v>
          </cell>
        </row>
        <row r="15">
          <cell r="B15">
            <v>19.499442909999999</v>
          </cell>
        </row>
        <row r="16">
          <cell r="B16">
            <v>38.690581122299996</v>
          </cell>
        </row>
        <row r="17">
          <cell r="B17">
            <v>9.9721560000000001E-2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计算"/>
      <sheetName val="与17年同期销量比较"/>
      <sheetName val="Sheet1"/>
    </sheetNames>
    <sheetDataSet>
      <sheetData sheetId="0"/>
      <sheetData sheetId="1">
        <row r="7">
          <cell r="B7">
            <v>39647.376400000001</v>
          </cell>
          <cell r="D7">
            <v>390027.96539999999</v>
          </cell>
          <cell r="F7">
            <v>54879.099099999999</v>
          </cell>
          <cell r="H7">
            <v>509808.25060000003</v>
          </cell>
          <cell r="J7">
            <v>94526.4755</v>
          </cell>
          <cell r="L7">
            <v>899836.21600000001</v>
          </cell>
        </row>
        <row r="8">
          <cell r="B8">
            <v>30642.311000000002</v>
          </cell>
          <cell r="D8">
            <v>314274.09889999998</v>
          </cell>
          <cell r="F8">
            <v>35419.3652</v>
          </cell>
          <cell r="H8">
            <v>276629.07299999997</v>
          </cell>
          <cell r="J8">
            <v>66061.676200000002</v>
          </cell>
          <cell r="L8">
            <v>590903.17189999996</v>
          </cell>
        </row>
        <row r="9">
          <cell r="B9">
            <v>47707.530700000003</v>
          </cell>
          <cell r="D9">
            <v>463360.63150000002</v>
          </cell>
          <cell r="F9">
            <v>84472.262900000002</v>
          </cell>
          <cell r="H9">
            <v>808507.72009999992</v>
          </cell>
          <cell r="J9">
            <v>132179.7936</v>
          </cell>
          <cell r="L9">
            <v>1271868.3515999999</v>
          </cell>
        </row>
        <row r="10">
          <cell r="B10">
            <v>41728.692999999999</v>
          </cell>
          <cell r="D10">
            <v>356885.36619999999</v>
          </cell>
          <cell r="F10">
            <v>35869.845199999996</v>
          </cell>
          <cell r="H10">
            <v>286219.20179999998</v>
          </cell>
          <cell r="J10">
            <v>77598.538199999995</v>
          </cell>
          <cell r="L10">
            <v>643104.56799999997</v>
          </cell>
        </row>
        <row r="11">
          <cell r="B11">
            <v>42429.721899999997</v>
          </cell>
          <cell r="D11">
            <v>504183.10969999997</v>
          </cell>
          <cell r="F11">
            <v>45556.760900000001</v>
          </cell>
          <cell r="H11">
            <v>375100.22220000008</v>
          </cell>
          <cell r="J11">
            <v>87986.482799999998</v>
          </cell>
          <cell r="L11">
            <v>879283.33190000011</v>
          </cell>
        </row>
        <row r="12">
          <cell r="B12">
            <v>92471.534</v>
          </cell>
          <cell r="D12">
            <v>872258.7537</v>
          </cell>
          <cell r="F12">
            <v>55534.388300000006</v>
          </cell>
          <cell r="H12">
            <v>400244.13439999998</v>
          </cell>
          <cell r="J12">
            <v>148005.92230000001</v>
          </cell>
          <cell r="L12">
            <v>1272502.8881000001</v>
          </cell>
        </row>
        <row r="13">
          <cell r="B13">
            <v>24514.488000000001</v>
          </cell>
          <cell r="D13">
            <v>265100.69870000001</v>
          </cell>
          <cell r="F13">
            <v>26445.014999999999</v>
          </cell>
          <cell r="H13">
            <v>284196.6937</v>
          </cell>
          <cell r="J13">
            <v>50959.502999999997</v>
          </cell>
          <cell r="L13">
            <v>549297.39240000001</v>
          </cell>
        </row>
        <row r="14">
          <cell r="B14">
            <v>41611.5645</v>
          </cell>
          <cell r="D14">
            <v>391761.11190000002</v>
          </cell>
          <cell r="F14">
            <v>36974.067700000007</v>
          </cell>
          <cell r="H14">
            <v>475683.59500000009</v>
          </cell>
          <cell r="J14">
            <v>78585.632200000007</v>
          </cell>
          <cell r="L14">
            <v>867444.70690000011</v>
          </cell>
        </row>
        <row r="15">
          <cell r="B15">
            <v>42802.786899999999</v>
          </cell>
          <cell r="D15">
            <v>398437.45280000003</v>
          </cell>
          <cell r="F15">
            <v>29213.973700000002</v>
          </cell>
          <cell r="H15">
            <v>260840.63070000001</v>
          </cell>
          <cell r="J15">
            <v>72016.760600000009</v>
          </cell>
          <cell r="L15">
            <v>659278.08350000007</v>
          </cell>
        </row>
        <row r="16">
          <cell r="B16">
            <v>120030.9512</v>
          </cell>
          <cell r="D16">
            <v>1179589.9835000001</v>
          </cell>
          <cell r="F16">
            <v>175672.4712</v>
          </cell>
          <cell r="H16">
            <v>1620887.8157450003</v>
          </cell>
          <cell r="J16">
            <v>295703.42239999998</v>
          </cell>
          <cell r="L16">
            <v>2800477.7992450004</v>
          </cell>
        </row>
        <row r="17">
          <cell r="B17">
            <v>134110.48879999999</v>
          </cell>
          <cell r="D17">
            <v>1274984.9306999999</v>
          </cell>
          <cell r="F17">
            <v>105912.96830000001</v>
          </cell>
          <cell r="H17">
            <v>1140694.5952999999</v>
          </cell>
          <cell r="J17">
            <v>240023.4571</v>
          </cell>
          <cell r="L17">
            <v>2415679.5259999996</v>
          </cell>
        </row>
        <row r="18">
          <cell r="B18">
            <v>60433.7359</v>
          </cell>
          <cell r="D18">
            <v>616533.99010000005</v>
          </cell>
          <cell r="F18">
            <v>66307.801299999992</v>
          </cell>
          <cell r="H18">
            <v>460069.12530000001</v>
          </cell>
          <cell r="J18">
            <v>126741.53719999999</v>
          </cell>
          <cell r="L18">
            <v>1076603.1154</v>
          </cell>
        </row>
        <row r="19">
          <cell r="B19">
            <v>48151.716399999998</v>
          </cell>
          <cell r="D19">
            <v>403657.29859999998</v>
          </cell>
          <cell r="F19">
            <v>85795.983899999992</v>
          </cell>
          <cell r="H19">
            <v>919301.38500000001</v>
          </cell>
          <cell r="J19">
            <v>133947.7003</v>
          </cell>
          <cell r="L19">
            <v>1322958.6836000001</v>
          </cell>
        </row>
        <row r="20">
          <cell r="B20">
            <v>44795.770400000001</v>
          </cell>
          <cell r="D20">
            <v>344786.25219999999</v>
          </cell>
          <cell r="F20">
            <v>38616.961800000005</v>
          </cell>
          <cell r="H20">
            <v>380666.52060000005</v>
          </cell>
          <cell r="J20">
            <v>83412.732199999999</v>
          </cell>
          <cell r="L20">
            <v>725452.77280000004</v>
          </cell>
        </row>
        <row r="21">
          <cell r="B21">
            <v>126304.4124</v>
          </cell>
          <cell r="D21">
            <v>1229553.8051</v>
          </cell>
          <cell r="F21">
            <v>157389.2789</v>
          </cell>
          <cell r="H21">
            <v>1514257.5488999998</v>
          </cell>
          <cell r="J21">
            <v>283693.69130000001</v>
          </cell>
          <cell r="L21">
            <v>2743811.3539999998</v>
          </cell>
        </row>
        <row r="22">
          <cell r="B22">
            <v>58034.7696</v>
          </cell>
          <cell r="D22">
            <v>554387.44429999997</v>
          </cell>
          <cell r="F22">
            <v>119501.63750000001</v>
          </cell>
          <cell r="H22">
            <v>1096527.6439</v>
          </cell>
          <cell r="J22">
            <v>177536.40710000001</v>
          </cell>
          <cell r="L22">
            <v>1650915.0882000001</v>
          </cell>
        </row>
        <row r="23">
          <cell r="B23">
            <v>103991.60520000001</v>
          </cell>
          <cell r="D23">
            <v>849666.0061</v>
          </cell>
          <cell r="F23">
            <v>73132.698100000009</v>
          </cell>
          <cell r="H23">
            <v>788488.31</v>
          </cell>
          <cell r="J23">
            <v>177124.30330000003</v>
          </cell>
          <cell r="L23">
            <v>1638154.3160999999</v>
          </cell>
        </row>
        <row r="24">
          <cell r="B24">
            <v>76824.849499999997</v>
          </cell>
          <cell r="D24">
            <v>726836.22030000004</v>
          </cell>
          <cell r="F24">
            <v>120365.22390000001</v>
          </cell>
          <cell r="H24">
            <v>633702.71069999994</v>
          </cell>
          <cell r="J24">
            <v>197190.07339999999</v>
          </cell>
          <cell r="L24">
            <v>1360538.9309999999</v>
          </cell>
        </row>
        <row r="25">
          <cell r="B25">
            <v>194588.03950000001</v>
          </cell>
          <cell r="D25">
            <v>1871634.3148000001</v>
          </cell>
          <cell r="F25">
            <v>175516.81340000001</v>
          </cell>
          <cell r="H25">
            <v>1562509.8822000003</v>
          </cell>
          <cell r="J25">
            <v>370104.85290000006</v>
          </cell>
          <cell r="L25">
            <v>3434144.1970000006</v>
          </cell>
        </row>
        <row r="26">
          <cell r="B26">
            <v>39370.977099999996</v>
          </cell>
          <cell r="D26">
            <v>464465.6899</v>
          </cell>
          <cell r="F26">
            <v>50259.729800000001</v>
          </cell>
          <cell r="H26">
            <v>227008.21099999998</v>
          </cell>
          <cell r="J26">
            <v>89630.70689999999</v>
          </cell>
          <cell r="L26">
            <v>691473.90090000001</v>
          </cell>
        </row>
        <row r="27">
          <cell r="B27">
            <v>11359.260200000001</v>
          </cell>
          <cell r="D27">
            <v>126564.53019999999</v>
          </cell>
          <cell r="F27">
            <v>13151.179100000001</v>
          </cell>
          <cell r="H27">
            <v>95355.881810000006</v>
          </cell>
          <cell r="J27">
            <v>24510.439300000002</v>
          </cell>
          <cell r="L27">
            <v>221920.41201</v>
          </cell>
        </row>
        <row r="28">
          <cell r="B28">
            <v>46516.4035</v>
          </cell>
          <cell r="D28">
            <v>451572.46250000002</v>
          </cell>
          <cell r="F28">
            <v>42890.385500000004</v>
          </cell>
          <cell r="H28">
            <v>415881.32169999997</v>
          </cell>
          <cell r="J28">
            <v>89406.789000000004</v>
          </cell>
          <cell r="L28">
            <v>867453.78419999999</v>
          </cell>
        </row>
        <row r="29">
          <cell r="B29">
            <v>72970.528200000001</v>
          </cell>
          <cell r="D29">
            <v>735162.74199999997</v>
          </cell>
          <cell r="F29">
            <v>42016.150099999999</v>
          </cell>
          <cell r="H29">
            <v>384954.38069999998</v>
          </cell>
          <cell r="J29">
            <v>114986.6783</v>
          </cell>
          <cell r="L29">
            <v>1120117.1226999999</v>
          </cell>
        </row>
        <row r="30">
          <cell r="B30">
            <v>22443.3174</v>
          </cell>
          <cell r="D30">
            <v>226534.3683</v>
          </cell>
          <cell r="F30">
            <v>29718.606700000004</v>
          </cell>
          <cell r="H30">
            <v>281670.3296</v>
          </cell>
          <cell r="J30">
            <v>52161.924100000004</v>
          </cell>
          <cell r="L30">
            <v>508204.69790000003</v>
          </cell>
        </row>
        <row r="31">
          <cell r="B31">
            <v>63367.802600000003</v>
          </cell>
          <cell r="D31">
            <v>623411.70940000005</v>
          </cell>
          <cell r="F31">
            <v>65086.821300000011</v>
          </cell>
          <cell r="H31">
            <v>626852.00199999998</v>
          </cell>
          <cell r="J31">
            <v>128454.62390000001</v>
          </cell>
          <cell r="L31">
            <v>1250263.7113999999</v>
          </cell>
        </row>
        <row r="32">
          <cell r="B32">
            <v>23248.721000000001</v>
          </cell>
          <cell r="D32">
            <v>229970.5716</v>
          </cell>
          <cell r="F32">
            <v>8473.8887999999988</v>
          </cell>
          <cell r="H32">
            <v>73207.069300000003</v>
          </cell>
          <cell r="J32">
            <v>31722.609799999998</v>
          </cell>
          <cell r="L32">
            <v>303177.6409</v>
          </cell>
        </row>
        <row r="33">
          <cell r="B33">
            <v>76140.069199999998</v>
          </cell>
          <cell r="D33">
            <v>749109.21519999998</v>
          </cell>
          <cell r="F33">
            <v>82295.297000000006</v>
          </cell>
          <cell r="H33">
            <v>567469.57909999997</v>
          </cell>
          <cell r="J33">
            <v>158435.36619999999</v>
          </cell>
          <cell r="L33">
            <v>1316578.7943</v>
          </cell>
        </row>
        <row r="34">
          <cell r="B34">
            <v>38582.123699999996</v>
          </cell>
          <cell r="D34">
            <v>416123.01689999999</v>
          </cell>
          <cell r="F34">
            <v>33231.641199999998</v>
          </cell>
          <cell r="H34">
            <v>246941.658</v>
          </cell>
          <cell r="J34">
            <v>71813.764899999995</v>
          </cell>
          <cell r="L34">
            <v>663064.67489999998</v>
          </cell>
        </row>
        <row r="35">
          <cell r="B35">
            <v>15085.5131</v>
          </cell>
          <cell r="D35">
            <v>136903.277</v>
          </cell>
          <cell r="F35">
            <v>7227.6806000000006</v>
          </cell>
          <cell r="H35">
            <v>63859.860499999995</v>
          </cell>
          <cell r="J35">
            <v>22313.1937</v>
          </cell>
          <cell r="L35">
            <v>200763.13750000001</v>
          </cell>
        </row>
        <row r="36">
          <cell r="B36">
            <v>15976.767599999999</v>
          </cell>
          <cell r="D36">
            <v>146805.00219999999</v>
          </cell>
          <cell r="F36">
            <v>9733.1112999999987</v>
          </cell>
          <cell r="H36">
            <v>94496.440700000006</v>
          </cell>
          <cell r="J36">
            <v>25709.878899999996</v>
          </cell>
          <cell r="L36">
            <v>241301.44289999999</v>
          </cell>
        </row>
        <row r="37">
          <cell r="B37">
            <v>35328.426099999997</v>
          </cell>
          <cell r="D37">
            <v>377960.03580000001</v>
          </cell>
          <cell r="F37">
            <v>27437.184799999995</v>
          </cell>
          <cell r="H37">
            <v>278737.1827</v>
          </cell>
          <cell r="J37">
            <v>62765.610899999992</v>
          </cell>
          <cell r="L37">
            <v>656697.21849999996</v>
          </cell>
        </row>
        <row r="38">
          <cell r="B38">
            <v>1831212.2550000001</v>
          </cell>
          <cell r="D38">
            <v>17692502.055500001</v>
          </cell>
          <cell r="F38">
            <v>1934098.2925000004</v>
          </cell>
          <cell r="H38">
            <v>17150768.976255</v>
          </cell>
          <cell r="J38">
            <v>3765310.5475000003</v>
          </cell>
          <cell r="L38">
            <v>34843271.031755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activeCell="M19" sqref="M19"/>
    </sheetView>
  </sheetViews>
  <sheetFormatPr defaultRowHeight="21.95" customHeight="1" x14ac:dyDescent="0.2"/>
  <cols>
    <col min="1" max="1" width="7.5" style="2" customWidth="1"/>
    <col min="2" max="2" width="9.5" style="2" customWidth="1"/>
    <col min="3" max="3" width="8.375" style="2" customWidth="1"/>
    <col min="4" max="4" width="8.625" style="2" customWidth="1"/>
    <col min="5" max="5" width="8.375" style="2" customWidth="1"/>
    <col min="6" max="6" width="9.75" style="2" customWidth="1"/>
    <col min="7" max="7" width="9.625" style="2" customWidth="1"/>
    <col min="8" max="8" width="9.75" style="2" customWidth="1"/>
    <col min="9" max="9" width="9.5" style="2" customWidth="1"/>
    <col min="10" max="10" width="8.5" style="2" customWidth="1"/>
    <col min="11" max="11" width="7.875" style="2" customWidth="1"/>
    <col min="12" max="12" width="9.375" style="2" customWidth="1"/>
    <col min="13" max="13" width="9.75" style="2" customWidth="1"/>
    <col min="14" max="14" width="10.375" style="2" customWidth="1"/>
    <col min="15" max="15" width="10.5" style="2" bestFit="1" customWidth="1"/>
    <col min="16" max="256" width="9" style="2"/>
    <col min="257" max="257" width="8.25" style="2" customWidth="1"/>
    <col min="258" max="258" width="12.375" style="2" customWidth="1"/>
    <col min="259" max="259" width="9" style="2" customWidth="1"/>
    <col min="260" max="260" width="9.5" style="2" customWidth="1"/>
    <col min="261" max="261" width="8.375" style="2" customWidth="1"/>
    <col min="262" max="262" width="9.75" style="2" customWidth="1"/>
    <col min="263" max="263" width="9.625" style="2" customWidth="1"/>
    <col min="264" max="264" width="13.375" style="2" customWidth="1"/>
    <col min="265" max="265" width="12.25" style="2" bestFit="1" customWidth="1"/>
    <col min="266" max="266" width="11.5" style="2" customWidth="1"/>
    <col min="267" max="267" width="10.5" style="2" bestFit="1" customWidth="1"/>
    <col min="268" max="268" width="11.25" style="2" bestFit="1" customWidth="1"/>
    <col min="269" max="269" width="12.5" style="2" customWidth="1"/>
    <col min="270" max="270" width="15.375" style="2" customWidth="1"/>
    <col min="271" max="271" width="10.5" style="2" bestFit="1" customWidth="1"/>
    <col min="272" max="512" width="9" style="2"/>
    <col min="513" max="513" width="8.25" style="2" customWidth="1"/>
    <col min="514" max="514" width="12.375" style="2" customWidth="1"/>
    <col min="515" max="515" width="9" style="2" customWidth="1"/>
    <col min="516" max="516" width="9.5" style="2" customWidth="1"/>
    <col min="517" max="517" width="8.375" style="2" customWidth="1"/>
    <col min="518" max="518" width="9.75" style="2" customWidth="1"/>
    <col min="519" max="519" width="9.625" style="2" customWidth="1"/>
    <col min="520" max="520" width="13.375" style="2" customWidth="1"/>
    <col min="521" max="521" width="12.25" style="2" bestFit="1" customWidth="1"/>
    <col min="522" max="522" width="11.5" style="2" customWidth="1"/>
    <col min="523" max="523" width="10.5" style="2" bestFit="1" customWidth="1"/>
    <col min="524" max="524" width="11.25" style="2" bestFit="1" customWidth="1"/>
    <col min="525" max="525" width="12.5" style="2" customWidth="1"/>
    <col min="526" max="526" width="15.375" style="2" customWidth="1"/>
    <col min="527" max="527" width="10.5" style="2" bestFit="1" customWidth="1"/>
    <col min="528" max="768" width="9" style="2"/>
    <col min="769" max="769" width="8.25" style="2" customWidth="1"/>
    <col min="770" max="770" width="12.375" style="2" customWidth="1"/>
    <col min="771" max="771" width="9" style="2" customWidth="1"/>
    <col min="772" max="772" width="9.5" style="2" customWidth="1"/>
    <col min="773" max="773" width="8.375" style="2" customWidth="1"/>
    <col min="774" max="774" width="9.75" style="2" customWidth="1"/>
    <col min="775" max="775" width="9.625" style="2" customWidth="1"/>
    <col min="776" max="776" width="13.375" style="2" customWidth="1"/>
    <col min="777" max="777" width="12.25" style="2" bestFit="1" customWidth="1"/>
    <col min="778" max="778" width="11.5" style="2" customWidth="1"/>
    <col min="779" max="779" width="10.5" style="2" bestFit="1" customWidth="1"/>
    <col min="780" max="780" width="11.25" style="2" bestFit="1" customWidth="1"/>
    <col min="781" max="781" width="12.5" style="2" customWidth="1"/>
    <col min="782" max="782" width="15.375" style="2" customWidth="1"/>
    <col min="783" max="783" width="10.5" style="2" bestFit="1" customWidth="1"/>
    <col min="784" max="1024" width="9" style="2"/>
    <col min="1025" max="1025" width="8.25" style="2" customWidth="1"/>
    <col min="1026" max="1026" width="12.375" style="2" customWidth="1"/>
    <col min="1027" max="1027" width="9" style="2" customWidth="1"/>
    <col min="1028" max="1028" width="9.5" style="2" customWidth="1"/>
    <col min="1029" max="1029" width="8.375" style="2" customWidth="1"/>
    <col min="1030" max="1030" width="9.75" style="2" customWidth="1"/>
    <col min="1031" max="1031" width="9.625" style="2" customWidth="1"/>
    <col min="1032" max="1032" width="13.375" style="2" customWidth="1"/>
    <col min="1033" max="1033" width="12.25" style="2" bestFit="1" customWidth="1"/>
    <col min="1034" max="1034" width="11.5" style="2" customWidth="1"/>
    <col min="1035" max="1035" width="10.5" style="2" bestFit="1" customWidth="1"/>
    <col min="1036" max="1036" width="11.25" style="2" bestFit="1" customWidth="1"/>
    <col min="1037" max="1037" width="12.5" style="2" customWidth="1"/>
    <col min="1038" max="1038" width="15.375" style="2" customWidth="1"/>
    <col min="1039" max="1039" width="10.5" style="2" bestFit="1" customWidth="1"/>
    <col min="1040" max="1280" width="9" style="2"/>
    <col min="1281" max="1281" width="8.25" style="2" customWidth="1"/>
    <col min="1282" max="1282" width="12.375" style="2" customWidth="1"/>
    <col min="1283" max="1283" width="9" style="2" customWidth="1"/>
    <col min="1284" max="1284" width="9.5" style="2" customWidth="1"/>
    <col min="1285" max="1285" width="8.375" style="2" customWidth="1"/>
    <col min="1286" max="1286" width="9.75" style="2" customWidth="1"/>
    <col min="1287" max="1287" width="9.625" style="2" customWidth="1"/>
    <col min="1288" max="1288" width="13.375" style="2" customWidth="1"/>
    <col min="1289" max="1289" width="12.25" style="2" bestFit="1" customWidth="1"/>
    <col min="1290" max="1290" width="11.5" style="2" customWidth="1"/>
    <col min="1291" max="1291" width="10.5" style="2" bestFit="1" customWidth="1"/>
    <col min="1292" max="1292" width="11.25" style="2" bestFit="1" customWidth="1"/>
    <col min="1293" max="1293" width="12.5" style="2" customWidth="1"/>
    <col min="1294" max="1294" width="15.375" style="2" customWidth="1"/>
    <col min="1295" max="1295" width="10.5" style="2" bestFit="1" customWidth="1"/>
    <col min="1296" max="1536" width="9" style="2"/>
    <col min="1537" max="1537" width="8.25" style="2" customWidth="1"/>
    <col min="1538" max="1538" width="12.375" style="2" customWidth="1"/>
    <col min="1539" max="1539" width="9" style="2" customWidth="1"/>
    <col min="1540" max="1540" width="9.5" style="2" customWidth="1"/>
    <col min="1541" max="1541" width="8.375" style="2" customWidth="1"/>
    <col min="1542" max="1542" width="9.75" style="2" customWidth="1"/>
    <col min="1543" max="1543" width="9.625" style="2" customWidth="1"/>
    <col min="1544" max="1544" width="13.375" style="2" customWidth="1"/>
    <col min="1545" max="1545" width="12.25" style="2" bestFit="1" customWidth="1"/>
    <col min="1546" max="1546" width="11.5" style="2" customWidth="1"/>
    <col min="1547" max="1547" width="10.5" style="2" bestFit="1" customWidth="1"/>
    <col min="1548" max="1548" width="11.25" style="2" bestFit="1" customWidth="1"/>
    <col min="1549" max="1549" width="12.5" style="2" customWidth="1"/>
    <col min="1550" max="1550" width="15.375" style="2" customWidth="1"/>
    <col min="1551" max="1551" width="10.5" style="2" bestFit="1" customWidth="1"/>
    <col min="1552" max="1792" width="9" style="2"/>
    <col min="1793" max="1793" width="8.25" style="2" customWidth="1"/>
    <col min="1794" max="1794" width="12.375" style="2" customWidth="1"/>
    <col min="1795" max="1795" width="9" style="2" customWidth="1"/>
    <col min="1796" max="1796" width="9.5" style="2" customWidth="1"/>
    <col min="1797" max="1797" width="8.375" style="2" customWidth="1"/>
    <col min="1798" max="1798" width="9.75" style="2" customWidth="1"/>
    <col min="1799" max="1799" width="9.625" style="2" customWidth="1"/>
    <col min="1800" max="1800" width="13.375" style="2" customWidth="1"/>
    <col min="1801" max="1801" width="12.25" style="2" bestFit="1" customWidth="1"/>
    <col min="1802" max="1802" width="11.5" style="2" customWidth="1"/>
    <col min="1803" max="1803" width="10.5" style="2" bestFit="1" customWidth="1"/>
    <col min="1804" max="1804" width="11.25" style="2" bestFit="1" customWidth="1"/>
    <col min="1805" max="1805" width="12.5" style="2" customWidth="1"/>
    <col min="1806" max="1806" width="15.375" style="2" customWidth="1"/>
    <col min="1807" max="1807" width="10.5" style="2" bestFit="1" customWidth="1"/>
    <col min="1808" max="2048" width="9" style="2"/>
    <col min="2049" max="2049" width="8.25" style="2" customWidth="1"/>
    <col min="2050" max="2050" width="12.375" style="2" customWidth="1"/>
    <col min="2051" max="2051" width="9" style="2" customWidth="1"/>
    <col min="2052" max="2052" width="9.5" style="2" customWidth="1"/>
    <col min="2053" max="2053" width="8.375" style="2" customWidth="1"/>
    <col min="2054" max="2054" width="9.75" style="2" customWidth="1"/>
    <col min="2055" max="2055" width="9.625" style="2" customWidth="1"/>
    <col min="2056" max="2056" width="13.375" style="2" customWidth="1"/>
    <col min="2057" max="2057" width="12.25" style="2" bestFit="1" customWidth="1"/>
    <col min="2058" max="2058" width="11.5" style="2" customWidth="1"/>
    <col min="2059" max="2059" width="10.5" style="2" bestFit="1" customWidth="1"/>
    <col min="2060" max="2060" width="11.25" style="2" bestFit="1" customWidth="1"/>
    <col min="2061" max="2061" width="12.5" style="2" customWidth="1"/>
    <col min="2062" max="2062" width="15.375" style="2" customWidth="1"/>
    <col min="2063" max="2063" width="10.5" style="2" bestFit="1" customWidth="1"/>
    <col min="2064" max="2304" width="9" style="2"/>
    <col min="2305" max="2305" width="8.25" style="2" customWidth="1"/>
    <col min="2306" max="2306" width="12.375" style="2" customWidth="1"/>
    <col min="2307" max="2307" width="9" style="2" customWidth="1"/>
    <col min="2308" max="2308" width="9.5" style="2" customWidth="1"/>
    <col min="2309" max="2309" width="8.375" style="2" customWidth="1"/>
    <col min="2310" max="2310" width="9.75" style="2" customWidth="1"/>
    <col min="2311" max="2311" width="9.625" style="2" customWidth="1"/>
    <col min="2312" max="2312" width="13.375" style="2" customWidth="1"/>
    <col min="2313" max="2313" width="12.25" style="2" bestFit="1" customWidth="1"/>
    <col min="2314" max="2314" width="11.5" style="2" customWidth="1"/>
    <col min="2315" max="2315" width="10.5" style="2" bestFit="1" customWidth="1"/>
    <col min="2316" max="2316" width="11.25" style="2" bestFit="1" customWidth="1"/>
    <col min="2317" max="2317" width="12.5" style="2" customWidth="1"/>
    <col min="2318" max="2318" width="15.375" style="2" customWidth="1"/>
    <col min="2319" max="2319" width="10.5" style="2" bestFit="1" customWidth="1"/>
    <col min="2320" max="2560" width="9" style="2"/>
    <col min="2561" max="2561" width="8.25" style="2" customWidth="1"/>
    <col min="2562" max="2562" width="12.375" style="2" customWidth="1"/>
    <col min="2563" max="2563" width="9" style="2" customWidth="1"/>
    <col min="2564" max="2564" width="9.5" style="2" customWidth="1"/>
    <col min="2565" max="2565" width="8.375" style="2" customWidth="1"/>
    <col min="2566" max="2566" width="9.75" style="2" customWidth="1"/>
    <col min="2567" max="2567" width="9.625" style="2" customWidth="1"/>
    <col min="2568" max="2568" width="13.375" style="2" customWidth="1"/>
    <col min="2569" max="2569" width="12.25" style="2" bestFit="1" customWidth="1"/>
    <col min="2570" max="2570" width="11.5" style="2" customWidth="1"/>
    <col min="2571" max="2571" width="10.5" style="2" bestFit="1" customWidth="1"/>
    <col min="2572" max="2572" width="11.25" style="2" bestFit="1" customWidth="1"/>
    <col min="2573" max="2573" width="12.5" style="2" customWidth="1"/>
    <col min="2574" max="2574" width="15.375" style="2" customWidth="1"/>
    <col min="2575" max="2575" width="10.5" style="2" bestFit="1" customWidth="1"/>
    <col min="2576" max="2816" width="9" style="2"/>
    <col min="2817" max="2817" width="8.25" style="2" customWidth="1"/>
    <col min="2818" max="2818" width="12.375" style="2" customWidth="1"/>
    <col min="2819" max="2819" width="9" style="2" customWidth="1"/>
    <col min="2820" max="2820" width="9.5" style="2" customWidth="1"/>
    <col min="2821" max="2821" width="8.375" style="2" customWidth="1"/>
    <col min="2822" max="2822" width="9.75" style="2" customWidth="1"/>
    <col min="2823" max="2823" width="9.625" style="2" customWidth="1"/>
    <col min="2824" max="2824" width="13.375" style="2" customWidth="1"/>
    <col min="2825" max="2825" width="12.25" style="2" bestFit="1" customWidth="1"/>
    <col min="2826" max="2826" width="11.5" style="2" customWidth="1"/>
    <col min="2827" max="2827" width="10.5" style="2" bestFit="1" customWidth="1"/>
    <col min="2828" max="2828" width="11.25" style="2" bestFit="1" customWidth="1"/>
    <col min="2829" max="2829" width="12.5" style="2" customWidth="1"/>
    <col min="2830" max="2830" width="15.375" style="2" customWidth="1"/>
    <col min="2831" max="2831" width="10.5" style="2" bestFit="1" customWidth="1"/>
    <col min="2832" max="3072" width="9" style="2"/>
    <col min="3073" max="3073" width="8.25" style="2" customWidth="1"/>
    <col min="3074" max="3074" width="12.375" style="2" customWidth="1"/>
    <col min="3075" max="3075" width="9" style="2" customWidth="1"/>
    <col min="3076" max="3076" width="9.5" style="2" customWidth="1"/>
    <col min="3077" max="3077" width="8.375" style="2" customWidth="1"/>
    <col min="3078" max="3078" width="9.75" style="2" customWidth="1"/>
    <col min="3079" max="3079" width="9.625" style="2" customWidth="1"/>
    <col min="3080" max="3080" width="13.375" style="2" customWidth="1"/>
    <col min="3081" max="3081" width="12.25" style="2" bestFit="1" customWidth="1"/>
    <col min="3082" max="3082" width="11.5" style="2" customWidth="1"/>
    <col min="3083" max="3083" width="10.5" style="2" bestFit="1" customWidth="1"/>
    <col min="3084" max="3084" width="11.25" style="2" bestFit="1" customWidth="1"/>
    <col min="3085" max="3085" width="12.5" style="2" customWidth="1"/>
    <col min="3086" max="3086" width="15.375" style="2" customWidth="1"/>
    <col min="3087" max="3087" width="10.5" style="2" bestFit="1" customWidth="1"/>
    <col min="3088" max="3328" width="9" style="2"/>
    <col min="3329" max="3329" width="8.25" style="2" customWidth="1"/>
    <col min="3330" max="3330" width="12.375" style="2" customWidth="1"/>
    <col min="3331" max="3331" width="9" style="2" customWidth="1"/>
    <col min="3332" max="3332" width="9.5" style="2" customWidth="1"/>
    <col min="3333" max="3333" width="8.375" style="2" customWidth="1"/>
    <col min="3334" max="3334" width="9.75" style="2" customWidth="1"/>
    <col min="3335" max="3335" width="9.625" style="2" customWidth="1"/>
    <col min="3336" max="3336" width="13.375" style="2" customWidth="1"/>
    <col min="3337" max="3337" width="12.25" style="2" bestFit="1" customWidth="1"/>
    <col min="3338" max="3338" width="11.5" style="2" customWidth="1"/>
    <col min="3339" max="3339" width="10.5" style="2" bestFit="1" customWidth="1"/>
    <col min="3340" max="3340" width="11.25" style="2" bestFit="1" customWidth="1"/>
    <col min="3341" max="3341" width="12.5" style="2" customWidth="1"/>
    <col min="3342" max="3342" width="15.375" style="2" customWidth="1"/>
    <col min="3343" max="3343" width="10.5" style="2" bestFit="1" customWidth="1"/>
    <col min="3344" max="3584" width="9" style="2"/>
    <col min="3585" max="3585" width="8.25" style="2" customWidth="1"/>
    <col min="3586" max="3586" width="12.375" style="2" customWidth="1"/>
    <col min="3587" max="3587" width="9" style="2" customWidth="1"/>
    <col min="3588" max="3588" width="9.5" style="2" customWidth="1"/>
    <col min="3589" max="3589" width="8.375" style="2" customWidth="1"/>
    <col min="3590" max="3590" width="9.75" style="2" customWidth="1"/>
    <col min="3591" max="3591" width="9.625" style="2" customWidth="1"/>
    <col min="3592" max="3592" width="13.375" style="2" customWidth="1"/>
    <col min="3593" max="3593" width="12.25" style="2" bestFit="1" customWidth="1"/>
    <col min="3594" max="3594" width="11.5" style="2" customWidth="1"/>
    <col min="3595" max="3595" width="10.5" style="2" bestFit="1" customWidth="1"/>
    <col min="3596" max="3596" width="11.25" style="2" bestFit="1" customWidth="1"/>
    <col min="3597" max="3597" width="12.5" style="2" customWidth="1"/>
    <col min="3598" max="3598" width="15.375" style="2" customWidth="1"/>
    <col min="3599" max="3599" width="10.5" style="2" bestFit="1" customWidth="1"/>
    <col min="3600" max="3840" width="9" style="2"/>
    <col min="3841" max="3841" width="8.25" style="2" customWidth="1"/>
    <col min="3842" max="3842" width="12.375" style="2" customWidth="1"/>
    <col min="3843" max="3843" width="9" style="2" customWidth="1"/>
    <col min="3844" max="3844" width="9.5" style="2" customWidth="1"/>
    <col min="3845" max="3845" width="8.375" style="2" customWidth="1"/>
    <col min="3846" max="3846" width="9.75" style="2" customWidth="1"/>
    <col min="3847" max="3847" width="9.625" style="2" customWidth="1"/>
    <col min="3848" max="3848" width="13.375" style="2" customWidth="1"/>
    <col min="3849" max="3849" width="12.25" style="2" bestFit="1" customWidth="1"/>
    <col min="3850" max="3850" width="11.5" style="2" customWidth="1"/>
    <col min="3851" max="3851" width="10.5" style="2" bestFit="1" customWidth="1"/>
    <col min="3852" max="3852" width="11.25" style="2" bestFit="1" customWidth="1"/>
    <col min="3853" max="3853" width="12.5" style="2" customWidth="1"/>
    <col min="3854" max="3854" width="15.375" style="2" customWidth="1"/>
    <col min="3855" max="3855" width="10.5" style="2" bestFit="1" customWidth="1"/>
    <col min="3856" max="4096" width="9" style="2"/>
    <col min="4097" max="4097" width="8.25" style="2" customWidth="1"/>
    <col min="4098" max="4098" width="12.375" style="2" customWidth="1"/>
    <col min="4099" max="4099" width="9" style="2" customWidth="1"/>
    <col min="4100" max="4100" width="9.5" style="2" customWidth="1"/>
    <col min="4101" max="4101" width="8.375" style="2" customWidth="1"/>
    <col min="4102" max="4102" width="9.75" style="2" customWidth="1"/>
    <col min="4103" max="4103" width="9.625" style="2" customWidth="1"/>
    <col min="4104" max="4104" width="13.375" style="2" customWidth="1"/>
    <col min="4105" max="4105" width="12.25" style="2" bestFit="1" customWidth="1"/>
    <col min="4106" max="4106" width="11.5" style="2" customWidth="1"/>
    <col min="4107" max="4107" width="10.5" style="2" bestFit="1" customWidth="1"/>
    <col min="4108" max="4108" width="11.25" style="2" bestFit="1" customWidth="1"/>
    <col min="4109" max="4109" width="12.5" style="2" customWidth="1"/>
    <col min="4110" max="4110" width="15.375" style="2" customWidth="1"/>
    <col min="4111" max="4111" width="10.5" style="2" bestFit="1" customWidth="1"/>
    <col min="4112" max="4352" width="9" style="2"/>
    <col min="4353" max="4353" width="8.25" style="2" customWidth="1"/>
    <col min="4354" max="4354" width="12.375" style="2" customWidth="1"/>
    <col min="4355" max="4355" width="9" style="2" customWidth="1"/>
    <col min="4356" max="4356" width="9.5" style="2" customWidth="1"/>
    <col min="4357" max="4357" width="8.375" style="2" customWidth="1"/>
    <col min="4358" max="4358" width="9.75" style="2" customWidth="1"/>
    <col min="4359" max="4359" width="9.625" style="2" customWidth="1"/>
    <col min="4360" max="4360" width="13.375" style="2" customWidth="1"/>
    <col min="4361" max="4361" width="12.25" style="2" bestFit="1" customWidth="1"/>
    <col min="4362" max="4362" width="11.5" style="2" customWidth="1"/>
    <col min="4363" max="4363" width="10.5" style="2" bestFit="1" customWidth="1"/>
    <col min="4364" max="4364" width="11.25" style="2" bestFit="1" customWidth="1"/>
    <col min="4365" max="4365" width="12.5" style="2" customWidth="1"/>
    <col min="4366" max="4366" width="15.375" style="2" customWidth="1"/>
    <col min="4367" max="4367" width="10.5" style="2" bestFit="1" customWidth="1"/>
    <col min="4368" max="4608" width="9" style="2"/>
    <col min="4609" max="4609" width="8.25" style="2" customWidth="1"/>
    <col min="4610" max="4610" width="12.375" style="2" customWidth="1"/>
    <col min="4611" max="4611" width="9" style="2" customWidth="1"/>
    <col min="4612" max="4612" width="9.5" style="2" customWidth="1"/>
    <col min="4613" max="4613" width="8.375" style="2" customWidth="1"/>
    <col min="4614" max="4614" width="9.75" style="2" customWidth="1"/>
    <col min="4615" max="4615" width="9.625" style="2" customWidth="1"/>
    <col min="4616" max="4616" width="13.375" style="2" customWidth="1"/>
    <col min="4617" max="4617" width="12.25" style="2" bestFit="1" customWidth="1"/>
    <col min="4618" max="4618" width="11.5" style="2" customWidth="1"/>
    <col min="4619" max="4619" width="10.5" style="2" bestFit="1" customWidth="1"/>
    <col min="4620" max="4620" width="11.25" style="2" bestFit="1" customWidth="1"/>
    <col min="4621" max="4621" width="12.5" style="2" customWidth="1"/>
    <col min="4622" max="4622" width="15.375" style="2" customWidth="1"/>
    <col min="4623" max="4623" width="10.5" style="2" bestFit="1" customWidth="1"/>
    <col min="4624" max="4864" width="9" style="2"/>
    <col min="4865" max="4865" width="8.25" style="2" customWidth="1"/>
    <col min="4866" max="4866" width="12.375" style="2" customWidth="1"/>
    <col min="4867" max="4867" width="9" style="2" customWidth="1"/>
    <col min="4868" max="4868" width="9.5" style="2" customWidth="1"/>
    <col min="4869" max="4869" width="8.375" style="2" customWidth="1"/>
    <col min="4870" max="4870" width="9.75" style="2" customWidth="1"/>
    <col min="4871" max="4871" width="9.625" style="2" customWidth="1"/>
    <col min="4872" max="4872" width="13.375" style="2" customWidth="1"/>
    <col min="4873" max="4873" width="12.25" style="2" bestFit="1" customWidth="1"/>
    <col min="4874" max="4874" width="11.5" style="2" customWidth="1"/>
    <col min="4875" max="4875" width="10.5" style="2" bestFit="1" customWidth="1"/>
    <col min="4876" max="4876" width="11.25" style="2" bestFit="1" customWidth="1"/>
    <col min="4877" max="4877" width="12.5" style="2" customWidth="1"/>
    <col min="4878" max="4878" width="15.375" style="2" customWidth="1"/>
    <col min="4879" max="4879" width="10.5" style="2" bestFit="1" customWidth="1"/>
    <col min="4880" max="5120" width="9" style="2"/>
    <col min="5121" max="5121" width="8.25" style="2" customWidth="1"/>
    <col min="5122" max="5122" width="12.375" style="2" customWidth="1"/>
    <col min="5123" max="5123" width="9" style="2" customWidth="1"/>
    <col min="5124" max="5124" width="9.5" style="2" customWidth="1"/>
    <col min="5125" max="5125" width="8.375" style="2" customWidth="1"/>
    <col min="5126" max="5126" width="9.75" style="2" customWidth="1"/>
    <col min="5127" max="5127" width="9.625" style="2" customWidth="1"/>
    <col min="5128" max="5128" width="13.375" style="2" customWidth="1"/>
    <col min="5129" max="5129" width="12.25" style="2" bestFit="1" customWidth="1"/>
    <col min="5130" max="5130" width="11.5" style="2" customWidth="1"/>
    <col min="5131" max="5131" width="10.5" style="2" bestFit="1" customWidth="1"/>
    <col min="5132" max="5132" width="11.25" style="2" bestFit="1" customWidth="1"/>
    <col min="5133" max="5133" width="12.5" style="2" customWidth="1"/>
    <col min="5134" max="5134" width="15.375" style="2" customWidth="1"/>
    <col min="5135" max="5135" width="10.5" style="2" bestFit="1" customWidth="1"/>
    <col min="5136" max="5376" width="9" style="2"/>
    <col min="5377" max="5377" width="8.25" style="2" customWidth="1"/>
    <col min="5378" max="5378" width="12.375" style="2" customWidth="1"/>
    <col min="5379" max="5379" width="9" style="2" customWidth="1"/>
    <col min="5380" max="5380" width="9.5" style="2" customWidth="1"/>
    <col min="5381" max="5381" width="8.375" style="2" customWidth="1"/>
    <col min="5382" max="5382" width="9.75" style="2" customWidth="1"/>
    <col min="5383" max="5383" width="9.625" style="2" customWidth="1"/>
    <col min="5384" max="5384" width="13.375" style="2" customWidth="1"/>
    <col min="5385" max="5385" width="12.25" style="2" bestFit="1" customWidth="1"/>
    <col min="5386" max="5386" width="11.5" style="2" customWidth="1"/>
    <col min="5387" max="5387" width="10.5" style="2" bestFit="1" customWidth="1"/>
    <col min="5388" max="5388" width="11.25" style="2" bestFit="1" customWidth="1"/>
    <col min="5389" max="5389" width="12.5" style="2" customWidth="1"/>
    <col min="5390" max="5390" width="15.375" style="2" customWidth="1"/>
    <col min="5391" max="5391" width="10.5" style="2" bestFit="1" customWidth="1"/>
    <col min="5392" max="5632" width="9" style="2"/>
    <col min="5633" max="5633" width="8.25" style="2" customWidth="1"/>
    <col min="5634" max="5634" width="12.375" style="2" customWidth="1"/>
    <col min="5635" max="5635" width="9" style="2" customWidth="1"/>
    <col min="5636" max="5636" width="9.5" style="2" customWidth="1"/>
    <col min="5637" max="5637" width="8.375" style="2" customWidth="1"/>
    <col min="5638" max="5638" width="9.75" style="2" customWidth="1"/>
    <col min="5639" max="5639" width="9.625" style="2" customWidth="1"/>
    <col min="5640" max="5640" width="13.375" style="2" customWidth="1"/>
    <col min="5641" max="5641" width="12.25" style="2" bestFit="1" customWidth="1"/>
    <col min="5642" max="5642" width="11.5" style="2" customWidth="1"/>
    <col min="5643" max="5643" width="10.5" style="2" bestFit="1" customWidth="1"/>
    <col min="5644" max="5644" width="11.25" style="2" bestFit="1" customWidth="1"/>
    <col min="5645" max="5645" width="12.5" style="2" customWidth="1"/>
    <col min="5646" max="5646" width="15.375" style="2" customWidth="1"/>
    <col min="5647" max="5647" width="10.5" style="2" bestFit="1" customWidth="1"/>
    <col min="5648" max="5888" width="9" style="2"/>
    <col min="5889" max="5889" width="8.25" style="2" customWidth="1"/>
    <col min="5890" max="5890" width="12.375" style="2" customWidth="1"/>
    <col min="5891" max="5891" width="9" style="2" customWidth="1"/>
    <col min="5892" max="5892" width="9.5" style="2" customWidth="1"/>
    <col min="5893" max="5893" width="8.375" style="2" customWidth="1"/>
    <col min="5894" max="5894" width="9.75" style="2" customWidth="1"/>
    <col min="5895" max="5895" width="9.625" style="2" customWidth="1"/>
    <col min="5896" max="5896" width="13.375" style="2" customWidth="1"/>
    <col min="5897" max="5897" width="12.25" style="2" bestFit="1" customWidth="1"/>
    <col min="5898" max="5898" width="11.5" style="2" customWidth="1"/>
    <col min="5899" max="5899" width="10.5" style="2" bestFit="1" customWidth="1"/>
    <col min="5900" max="5900" width="11.25" style="2" bestFit="1" customWidth="1"/>
    <col min="5901" max="5901" width="12.5" style="2" customWidth="1"/>
    <col min="5902" max="5902" width="15.375" style="2" customWidth="1"/>
    <col min="5903" max="5903" width="10.5" style="2" bestFit="1" customWidth="1"/>
    <col min="5904" max="6144" width="9" style="2"/>
    <col min="6145" max="6145" width="8.25" style="2" customWidth="1"/>
    <col min="6146" max="6146" width="12.375" style="2" customWidth="1"/>
    <col min="6147" max="6147" width="9" style="2" customWidth="1"/>
    <col min="6148" max="6148" width="9.5" style="2" customWidth="1"/>
    <col min="6149" max="6149" width="8.375" style="2" customWidth="1"/>
    <col min="6150" max="6150" width="9.75" style="2" customWidth="1"/>
    <col min="6151" max="6151" width="9.625" style="2" customWidth="1"/>
    <col min="6152" max="6152" width="13.375" style="2" customWidth="1"/>
    <col min="6153" max="6153" width="12.25" style="2" bestFit="1" customWidth="1"/>
    <col min="6154" max="6154" width="11.5" style="2" customWidth="1"/>
    <col min="6155" max="6155" width="10.5" style="2" bestFit="1" customWidth="1"/>
    <col min="6156" max="6156" width="11.25" style="2" bestFit="1" customWidth="1"/>
    <col min="6157" max="6157" width="12.5" style="2" customWidth="1"/>
    <col min="6158" max="6158" width="15.375" style="2" customWidth="1"/>
    <col min="6159" max="6159" width="10.5" style="2" bestFit="1" customWidth="1"/>
    <col min="6160" max="6400" width="9" style="2"/>
    <col min="6401" max="6401" width="8.25" style="2" customWidth="1"/>
    <col min="6402" max="6402" width="12.375" style="2" customWidth="1"/>
    <col min="6403" max="6403" width="9" style="2" customWidth="1"/>
    <col min="6404" max="6404" width="9.5" style="2" customWidth="1"/>
    <col min="6405" max="6405" width="8.375" style="2" customWidth="1"/>
    <col min="6406" max="6406" width="9.75" style="2" customWidth="1"/>
    <col min="6407" max="6407" width="9.625" style="2" customWidth="1"/>
    <col min="6408" max="6408" width="13.375" style="2" customWidth="1"/>
    <col min="6409" max="6409" width="12.25" style="2" bestFit="1" customWidth="1"/>
    <col min="6410" max="6410" width="11.5" style="2" customWidth="1"/>
    <col min="6411" max="6411" width="10.5" style="2" bestFit="1" customWidth="1"/>
    <col min="6412" max="6412" width="11.25" style="2" bestFit="1" customWidth="1"/>
    <col min="6413" max="6413" width="12.5" style="2" customWidth="1"/>
    <col min="6414" max="6414" width="15.375" style="2" customWidth="1"/>
    <col min="6415" max="6415" width="10.5" style="2" bestFit="1" customWidth="1"/>
    <col min="6416" max="6656" width="9" style="2"/>
    <col min="6657" max="6657" width="8.25" style="2" customWidth="1"/>
    <col min="6658" max="6658" width="12.375" style="2" customWidth="1"/>
    <col min="6659" max="6659" width="9" style="2" customWidth="1"/>
    <col min="6660" max="6660" width="9.5" style="2" customWidth="1"/>
    <col min="6661" max="6661" width="8.375" style="2" customWidth="1"/>
    <col min="6662" max="6662" width="9.75" style="2" customWidth="1"/>
    <col min="6663" max="6663" width="9.625" style="2" customWidth="1"/>
    <col min="6664" max="6664" width="13.375" style="2" customWidth="1"/>
    <col min="6665" max="6665" width="12.25" style="2" bestFit="1" customWidth="1"/>
    <col min="6666" max="6666" width="11.5" style="2" customWidth="1"/>
    <col min="6667" max="6667" width="10.5" style="2" bestFit="1" customWidth="1"/>
    <col min="6668" max="6668" width="11.25" style="2" bestFit="1" customWidth="1"/>
    <col min="6669" max="6669" width="12.5" style="2" customWidth="1"/>
    <col min="6670" max="6670" width="15.375" style="2" customWidth="1"/>
    <col min="6671" max="6671" width="10.5" style="2" bestFit="1" customWidth="1"/>
    <col min="6672" max="6912" width="9" style="2"/>
    <col min="6913" max="6913" width="8.25" style="2" customWidth="1"/>
    <col min="6914" max="6914" width="12.375" style="2" customWidth="1"/>
    <col min="6915" max="6915" width="9" style="2" customWidth="1"/>
    <col min="6916" max="6916" width="9.5" style="2" customWidth="1"/>
    <col min="6917" max="6917" width="8.375" style="2" customWidth="1"/>
    <col min="6918" max="6918" width="9.75" style="2" customWidth="1"/>
    <col min="6919" max="6919" width="9.625" style="2" customWidth="1"/>
    <col min="6920" max="6920" width="13.375" style="2" customWidth="1"/>
    <col min="6921" max="6921" width="12.25" style="2" bestFit="1" customWidth="1"/>
    <col min="6922" max="6922" width="11.5" style="2" customWidth="1"/>
    <col min="6923" max="6923" width="10.5" style="2" bestFit="1" customWidth="1"/>
    <col min="6924" max="6924" width="11.25" style="2" bestFit="1" customWidth="1"/>
    <col min="6925" max="6925" width="12.5" style="2" customWidth="1"/>
    <col min="6926" max="6926" width="15.375" style="2" customWidth="1"/>
    <col min="6927" max="6927" width="10.5" style="2" bestFit="1" customWidth="1"/>
    <col min="6928" max="7168" width="9" style="2"/>
    <col min="7169" max="7169" width="8.25" style="2" customWidth="1"/>
    <col min="7170" max="7170" width="12.375" style="2" customWidth="1"/>
    <col min="7171" max="7171" width="9" style="2" customWidth="1"/>
    <col min="7172" max="7172" width="9.5" style="2" customWidth="1"/>
    <col min="7173" max="7173" width="8.375" style="2" customWidth="1"/>
    <col min="7174" max="7174" width="9.75" style="2" customWidth="1"/>
    <col min="7175" max="7175" width="9.625" style="2" customWidth="1"/>
    <col min="7176" max="7176" width="13.375" style="2" customWidth="1"/>
    <col min="7177" max="7177" width="12.25" style="2" bestFit="1" customWidth="1"/>
    <col min="7178" max="7178" width="11.5" style="2" customWidth="1"/>
    <col min="7179" max="7179" width="10.5" style="2" bestFit="1" customWidth="1"/>
    <col min="7180" max="7180" width="11.25" style="2" bestFit="1" customWidth="1"/>
    <col min="7181" max="7181" width="12.5" style="2" customWidth="1"/>
    <col min="7182" max="7182" width="15.375" style="2" customWidth="1"/>
    <col min="7183" max="7183" width="10.5" style="2" bestFit="1" customWidth="1"/>
    <col min="7184" max="7424" width="9" style="2"/>
    <col min="7425" max="7425" width="8.25" style="2" customWidth="1"/>
    <col min="7426" max="7426" width="12.375" style="2" customWidth="1"/>
    <col min="7427" max="7427" width="9" style="2" customWidth="1"/>
    <col min="7428" max="7428" width="9.5" style="2" customWidth="1"/>
    <col min="7429" max="7429" width="8.375" style="2" customWidth="1"/>
    <col min="7430" max="7430" width="9.75" style="2" customWidth="1"/>
    <col min="7431" max="7431" width="9.625" style="2" customWidth="1"/>
    <col min="7432" max="7432" width="13.375" style="2" customWidth="1"/>
    <col min="7433" max="7433" width="12.25" style="2" bestFit="1" customWidth="1"/>
    <col min="7434" max="7434" width="11.5" style="2" customWidth="1"/>
    <col min="7435" max="7435" width="10.5" style="2" bestFit="1" customWidth="1"/>
    <col min="7436" max="7436" width="11.25" style="2" bestFit="1" customWidth="1"/>
    <col min="7437" max="7437" width="12.5" style="2" customWidth="1"/>
    <col min="7438" max="7438" width="15.375" style="2" customWidth="1"/>
    <col min="7439" max="7439" width="10.5" style="2" bestFit="1" customWidth="1"/>
    <col min="7440" max="7680" width="9" style="2"/>
    <col min="7681" max="7681" width="8.25" style="2" customWidth="1"/>
    <col min="7682" max="7682" width="12.375" style="2" customWidth="1"/>
    <col min="7683" max="7683" width="9" style="2" customWidth="1"/>
    <col min="7684" max="7684" width="9.5" style="2" customWidth="1"/>
    <col min="7685" max="7685" width="8.375" style="2" customWidth="1"/>
    <col min="7686" max="7686" width="9.75" style="2" customWidth="1"/>
    <col min="7687" max="7687" width="9.625" style="2" customWidth="1"/>
    <col min="7688" max="7688" width="13.375" style="2" customWidth="1"/>
    <col min="7689" max="7689" width="12.25" style="2" bestFit="1" customWidth="1"/>
    <col min="7690" max="7690" width="11.5" style="2" customWidth="1"/>
    <col min="7691" max="7691" width="10.5" style="2" bestFit="1" customWidth="1"/>
    <col min="7692" max="7692" width="11.25" style="2" bestFit="1" customWidth="1"/>
    <col min="7693" max="7693" width="12.5" style="2" customWidth="1"/>
    <col min="7694" max="7694" width="15.375" style="2" customWidth="1"/>
    <col min="7695" max="7695" width="10.5" style="2" bestFit="1" customWidth="1"/>
    <col min="7696" max="7936" width="9" style="2"/>
    <col min="7937" max="7937" width="8.25" style="2" customWidth="1"/>
    <col min="7938" max="7938" width="12.375" style="2" customWidth="1"/>
    <col min="7939" max="7939" width="9" style="2" customWidth="1"/>
    <col min="7940" max="7940" width="9.5" style="2" customWidth="1"/>
    <col min="7941" max="7941" width="8.375" style="2" customWidth="1"/>
    <col min="7942" max="7942" width="9.75" style="2" customWidth="1"/>
    <col min="7943" max="7943" width="9.625" style="2" customWidth="1"/>
    <col min="7944" max="7944" width="13.375" style="2" customWidth="1"/>
    <col min="7945" max="7945" width="12.25" style="2" bestFit="1" customWidth="1"/>
    <col min="7946" max="7946" width="11.5" style="2" customWidth="1"/>
    <col min="7947" max="7947" width="10.5" style="2" bestFit="1" customWidth="1"/>
    <col min="7948" max="7948" width="11.25" style="2" bestFit="1" customWidth="1"/>
    <col min="7949" max="7949" width="12.5" style="2" customWidth="1"/>
    <col min="7950" max="7950" width="15.375" style="2" customWidth="1"/>
    <col min="7951" max="7951" width="10.5" style="2" bestFit="1" customWidth="1"/>
    <col min="7952" max="8192" width="9" style="2"/>
    <col min="8193" max="8193" width="8.25" style="2" customWidth="1"/>
    <col min="8194" max="8194" width="12.375" style="2" customWidth="1"/>
    <col min="8195" max="8195" width="9" style="2" customWidth="1"/>
    <col min="8196" max="8196" width="9.5" style="2" customWidth="1"/>
    <col min="8197" max="8197" width="8.375" style="2" customWidth="1"/>
    <col min="8198" max="8198" width="9.75" style="2" customWidth="1"/>
    <col min="8199" max="8199" width="9.625" style="2" customWidth="1"/>
    <col min="8200" max="8200" width="13.375" style="2" customWidth="1"/>
    <col min="8201" max="8201" width="12.25" style="2" bestFit="1" customWidth="1"/>
    <col min="8202" max="8202" width="11.5" style="2" customWidth="1"/>
    <col min="8203" max="8203" width="10.5" style="2" bestFit="1" customWidth="1"/>
    <col min="8204" max="8204" width="11.25" style="2" bestFit="1" customWidth="1"/>
    <col min="8205" max="8205" width="12.5" style="2" customWidth="1"/>
    <col min="8206" max="8206" width="15.375" style="2" customWidth="1"/>
    <col min="8207" max="8207" width="10.5" style="2" bestFit="1" customWidth="1"/>
    <col min="8208" max="8448" width="9" style="2"/>
    <col min="8449" max="8449" width="8.25" style="2" customWidth="1"/>
    <col min="8450" max="8450" width="12.375" style="2" customWidth="1"/>
    <col min="8451" max="8451" width="9" style="2" customWidth="1"/>
    <col min="8452" max="8452" width="9.5" style="2" customWidth="1"/>
    <col min="8453" max="8453" width="8.375" style="2" customWidth="1"/>
    <col min="8454" max="8454" width="9.75" style="2" customWidth="1"/>
    <col min="8455" max="8455" width="9.625" style="2" customWidth="1"/>
    <col min="8456" max="8456" width="13.375" style="2" customWidth="1"/>
    <col min="8457" max="8457" width="12.25" style="2" bestFit="1" customWidth="1"/>
    <col min="8458" max="8458" width="11.5" style="2" customWidth="1"/>
    <col min="8459" max="8459" width="10.5" style="2" bestFit="1" customWidth="1"/>
    <col min="8460" max="8460" width="11.25" style="2" bestFit="1" customWidth="1"/>
    <col min="8461" max="8461" width="12.5" style="2" customWidth="1"/>
    <col min="8462" max="8462" width="15.375" style="2" customWidth="1"/>
    <col min="8463" max="8463" width="10.5" style="2" bestFit="1" customWidth="1"/>
    <col min="8464" max="8704" width="9" style="2"/>
    <col min="8705" max="8705" width="8.25" style="2" customWidth="1"/>
    <col min="8706" max="8706" width="12.375" style="2" customWidth="1"/>
    <col min="8707" max="8707" width="9" style="2" customWidth="1"/>
    <col min="8708" max="8708" width="9.5" style="2" customWidth="1"/>
    <col min="8709" max="8709" width="8.375" style="2" customWidth="1"/>
    <col min="8710" max="8710" width="9.75" style="2" customWidth="1"/>
    <col min="8711" max="8711" width="9.625" style="2" customWidth="1"/>
    <col min="8712" max="8712" width="13.375" style="2" customWidth="1"/>
    <col min="8713" max="8713" width="12.25" style="2" bestFit="1" customWidth="1"/>
    <col min="8714" max="8714" width="11.5" style="2" customWidth="1"/>
    <col min="8715" max="8715" width="10.5" style="2" bestFit="1" customWidth="1"/>
    <col min="8716" max="8716" width="11.25" style="2" bestFit="1" customWidth="1"/>
    <col min="8717" max="8717" width="12.5" style="2" customWidth="1"/>
    <col min="8718" max="8718" width="15.375" style="2" customWidth="1"/>
    <col min="8719" max="8719" width="10.5" style="2" bestFit="1" customWidth="1"/>
    <col min="8720" max="8960" width="9" style="2"/>
    <col min="8961" max="8961" width="8.25" style="2" customWidth="1"/>
    <col min="8962" max="8962" width="12.375" style="2" customWidth="1"/>
    <col min="8963" max="8963" width="9" style="2" customWidth="1"/>
    <col min="8964" max="8964" width="9.5" style="2" customWidth="1"/>
    <col min="8965" max="8965" width="8.375" style="2" customWidth="1"/>
    <col min="8966" max="8966" width="9.75" style="2" customWidth="1"/>
    <col min="8967" max="8967" width="9.625" style="2" customWidth="1"/>
    <col min="8968" max="8968" width="13.375" style="2" customWidth="1"/>
    <col min="8969" max="8969" width="12.25" style="2" bestFit="1" customWidth="1"/>
    <col min="8970" max="8970" width="11.5" style="2" customWidth="1"/>
    <col min="8971" max="8971" width="10.5" style="2" bestFit="1" customWidth="1"/>
    <col min="8972" max="8972" width="11.25" style="2" bestFit="1" customWidth="1"/>
    <col min="8973" max="8973" width="12.5" style="2" customWidth="1"/>
    <col min="8974" max="8974" width="15.375" style="2" customWidth="1"/>
    <col min="8975" max="8975" width="10.5" style="2" bestFit="1" customWidth="1"/>
    <col min="8976" max="9216" width="9" style="2"/>
    <col min="9217" max="9217" width="8.25" style="2" customWidth="1"/>
    <col min="9218" max="9218" width="12.375" style="2" customWidth="1"/>
    <col min="9219" max="9219" width="9" style="2" customWidth="1"/>
    <col min="9220" max="9220" width="9.5" style="2" customWidth="1"/>
    <col min="9221" max="9221" width="8.375" style="2" customWidth="1"/>
    <col min="9222" max="9222" width="9.75" style="2" customWidth="1"/>
    <col min="9223" max="9223" width="9.625" style="2" customWidth="1"/>
    <col min="9224" max="9224" width="13.375" style="2" customWidth="1"/>
    <col min="9225" max="9225" width="12.25" style="2" bestFit="1" customWidth="1"/>
    <col min="9226" max="9226" width="11.5" style="2" customWidth="1"/>
    <col min="9227" max="9227" width="10.5" style="2" bestFit="1" customWidth="1"/>
    <col min="9228" max="9228" width="11.25" style="2" bestFit="1" customWidth="1"/>
    <col min="9229" max="9229" width="12.5" style="2" customWidth="1"/>
    <col min="9230" max="9230" width="15.375" style="2" customWidth="1"/>
    <col min="9231" max="9231" width="10.5" style="2" bestFit="1" customWidth="1"/>
    <col min="9232" max="9472" width="9" style="2"/>
    <col min="9473" max="9473" width="8.25" style="2" customWidth="1"/>
    <col min="9474" max="9474" width="12.375" style="2" customWidth="1"/>
    <col min="9475" max="9475" width="9" style="2" customWidth="1"/>
    <col min="9476" max="9476" width="9.5" style="2" customWidth="1"/>
    <col min="9477" max="9477" width="8.375" style="2" customWidth="1"/>
    <col min="9478" max="9478" width="9.75" style="2" customWidth="1"/>
    <col min="9479" max="9479" width="9.625" style="2" customWidth="1"/>
    <col min="9480" max="9480" width="13.375" style="2" customWidth="1"/>
    <col min="9481" max="9481" width="12.25" style="2" bestFit="1" customWidth="1"/>
    <col min="9482" max="9482" width="11.5" style="2" customWidth="1"/>
    <col min="9483" max="9483" width="10.5" style="2" bestFit="1" customWidth="1"/>
    <col min="9484" max="9484" width="11.25" style="2" bestFit="1" customWidth="1"/>
    <col min="9485" max="9485" width="12.5" style="2" customWidth="1"/>
    <col min="9486" max="9486" width="15.375" style="2" customWidth="1"/>
    <col min="9487" max="9487" width="10.5" style="2" bestFit="1" customWidth="1"/>
    <col min="9488" max="9728" width="9" style="2"/>
    <col min="9729" max="9729" width="8.25" style="2" customWidth="1"/>
    <col min="9730" max="9730" width="12.375" style="2" customWidth="1"/>
    <col min="9731" max="9731" width="9" style="2" customWidth="1"/>
    <col min="9732" max="9732" width="9.5" style="2" customWidth="1"/>
    <col min="9733" max="9733" width="8.375" style="2" customWidth="1"/>
    <col min="9734" max="9734" width="9.75" style="2" customWidth="1"/>
    <col min="9735" max="9735" width="9.625" style="2" customWidth="1"/>
    <col min="9736" max="9736" width="13.375" style="2" customWidth="1"/>
    <col min="9737" max="9737" width="12.25" style="2" bestFit="1" customWidth="1"/>
    <col min="9738" max="9738" width="11.5" style="2" customWidth="1"/>
    <col min="9739" max="9739" width="10.5" style="2" bestFit="1" customWidth="1"/>
    <col min="9740" max="9740" width="11.25" style="2" bestFit="1" customWidth="1"/>
    <col min="9741" max="9741" width="12.5" style="2" customWidth="1"/>
    <col min="9742" max="9742" width="15.375" style="2" customWidth="1"/>
    <col min="9743" max="9743" width="10.5" style="2" bestFit="1" customWidth="1"/>
    <col min="9744" max="9984" width="9" style="2"/>
    <col min="9985" max="9985" width="8.25" style="2" customWidth="1"/>
    <col min="9986" max="9986" width="12.375" style="2" customWidth="1"/>
    <col min="9987" max="9987" width="9" style="2" customWidth="1"/>
    <col min="9988" max="9988" width="9.5" style="2" customWidth="1"/>
    <col min="9989" max="9989" width="8.375" style="2" customWidth="1"/>
    <col min="9990" max="9990" width="9.75" style="2" customWidth="1"/>
    <col min="9991" max="9991" width="9.625" style="2" customWidth="1"/>
    <col min="9992" max="9992" width="13.375" style="2" customWidth="1"/>
    <col min="9993" max="9993" width="12.25" style="2" bestFit="1" customWidth="1"/>
    <col min="9994" max="9994" width="11.5" style="2" customWidth="1"/>
    <col min="9995" max="9995" width="10.5" style="2" bestFit="1" customWidth="1"/>
    <col min="9996" max="9996" width="11.25" style="2" bestFit="1" customWidth="1"/>
    <col min="9997" max="9997" width="12.5" style="2" customWidth="1"/>
    <col min="9998" max="9998" width="15.375" style="2" customWidth="1"/>
    <col min="9999" max="9999" width="10.5" style="2" bestFit="1" customWidth="1"/>
    <col min="10000" max="10240" width="9" style="2"/>
    <col min="10241" max="10241" width="8.25" style="2" customWidth="1"/>
    <col min="10242" max="10242" width="12.375" style="2" customWidth="1"/>
    <col min="10243" max="10243" width="9" style="2" customWidth="1"/>
    <col min="10244" max="10244" width="9.5" style="2" customWidth="1"/>
    <col min="10245" max="10245" width="8.375" style="2" customWidth="1"/>
    <col min="10246" max="10246" width="9.75" style="2" customWidth="1"/>
    <col min="10247" max="10247" width="9.625" style="2" customWidth="1"/>
    <col min="10248" max="10248" width="13.375" style="2" customWidth="1"/>
    <col min="10249" max="10249" width="12.25" style="2" bestFit="1" customWidth="1"/>
    <col min="10250" max="10250" width="11.5" style="2" customWidth="1"/>
    <col min="10251" max="10251" width="10.5" style="2" bestFit="1" customWidth="1"/>
    <col min="10252" max="10252" width="11.25" style="2" bestFit="1" customWidth="1"/>
    <col min="10253" max="10253" width="12.5" style="2" customWidth="1"/>
    <col min="10254" max="10254" width="15.375" style="2" customWidth="1"/>
    <col min="10255" max="10255" width="10.5" style="2" bestFit="1" customWidth="1"/>
    <col min="10256" max="10496" width="9" style="2"/>
    <col min="10497" max="10497" width="8.25" style="2" customWidth="1"/>
    <col min="10498" max="10498" width="12.375" style="2" customWidth="1"/>
    <col min="10499" max="10499" width="9" style="2" customWidth="1"/>
    <col min="10500" max="10500" width="9.5" style="2" customWidth="1"/>
    <col min="10501" max="10501" width="8.375" style="2" customWidth="1"/>
    <col min="10502" max="10502" width="9.75" style="2" customWidth="1"/>
    <col min="10503" max="10503" width="9.625" style="2" customWidth="1"/>
    <col min="10504" max="10504" width="13.375" style="2" customWidth="1"/>
    <col min="10505" max="10505" width="12.25" style="2" bestFit="1" customWidth="1"/>
    <col min="10506" max="10506" width="11.5" style="2" customWidth="1"/>
    <col min="10507" max="10507" width="10.5" style="2" bestFit="1" customWidth="1"/>
    <col min="10508" max="10508" width="11.25" style="2" bestFit="1" customWidth="1"/>
    <col min="10509" max="10509" width="12.5" style="2" customWidth="1"/>
    <col min="10510" max="10510" width="15.375" style="2" customWidth="1"/>
    <col min="10511" max="10511" width="10.5" style="2" bestFit="1" customWidth="1"/>
    <col min="10512" max="10752" width="9" style="2"/>
    <col min="10753" max="10753" width="8.25" style="2" customWidth="1"/>
    <col min="10754" max="10754" width="12.375" style="2" customWidth="1"/>
    <col min="10755" max="10755" width="9" style="2" customWidth="1"/>
    <col min="10756" max="10756" width="9.5" style="2" customWidth="1"/>
    <col min="10757" max="10757" width="8.375" style="2" customWidth="1"/>
    <col min="10758" max="10758" width="9.75" style="2" customWidth="1"/>
    <col min="10759" max="10759" width="9.625" style="2" customWidth="1"/>
    <col min="10760" max="10760" width="13.375" style="2" customWidth="1"/>
    <col min="10761" max="10761" width="12.25" style="2" bestFit="1" customWidth="1"/>
    <col min="10762" max="10762" width="11.5" style="2" customWidth="1"/>
    <col min="10763" max="10763" width="10.5" style="2" bestFit="1" customWidth="1"/>
    <col min="10764" max="10764" width="11.25" style="2" bestFit="1" customWidth="1"/>
    <col min="10765" max="10765" width="12.5" style="2" customWidth="1"/>
    <col min="10766" max="10766" width="15.375" style="2" customWidth="1"/>
    <col min="10767" max="10767" width="10.5" style="2" bestFit="1" customWidth="1"/>
    <col min="10768" max="11008" width="9" style="2"/>
    <col min="11009" max="11009" width="8.25" style="2" customWidth="1"/>
    <col min="11010" max="11010" width="12.375" style="2" customWidth="1"/>
    <col min="11011" max="11011" width="9" style="2" customWidth="1"/>
    <col min="11012" max="11012" width="9.5" style="2" customWidth="1"/>
    <col min="11013" max="11013" width="8.375" style="2" customWidth="1"/>
    <col min="11014" max="11014" width="9.75" style="2" customWidth="1"/>
    <col min="11015" max="11015" width="9.625" style="2" customWidth="1"/>
    <col min="11016" max="11016" width="13.375" style="2" customWidth="1"/>
    <col min="11017" max="11017" width="12.25" style="2" bestFit="1" customWidth="1"/>
    <col min="11018" max="11018" width="11.5" style="2" customWidth="1"/>
    <col min="11019" max="11019" width="10.5" style="2" bestFit="1" customWidth="1"/>
    <col min="11020" max="11020" width="11.25" style="2" bestFit="1" customWidth="1"/>
    <col min="11021" max="11021" width="12.5" style="2" customWidth="1"/>
    <col min="11022" max="11022" width="15.375" style="2" customWidth="1"/>
    <col min="11023" max="11023" width="10.5" style="2" bestFit="1" customWidth="1"/>
    <col min="11024" max="11264" width="9" style="2"/>
    <col min="11265" max="11265" width="8.25" style="2" customWidth="1"/>
    <col min="11266" max="11266" width="12.375" style="2" customWidth="1"/>
    <col min="11267" max="11267" width="9" style="2" customWidth="1"/>
    <col min="11268" max="11268" width="9.5" style="2" customWidth="1"/>
    <col min="11269" max="11269" width="8.375" style="2" customWidth="1"/>
    <col min="11270" max="11270" width="9.75" style="2" customWidth="1"/>
    <col min="11271" max="11271" width="9.625" style="2" customWidth="1"/>
    <col min="11272" max="11272" width="13.375" style="2" customWidth="1"/>
    <col min="11273" max="11273" width="12.25" style="2" bestFit="1" customWidth="1"/>
    <col min="11274" max="11274" width="11.5" style="2" customWidth="1"/>
    <col min="11275" max="11275" width="10.5" style="2" bestFit="1" customWidth="1"/>
    <col min="11276" max="11276" width="11.25" style="2" bestFit="1" customWidth="1"/>
    <col min="11277" max="11277" width="12.5" style="2" customWidth="1"/>
    <col min="11278" max="11278" width="15.375" style="2" customWidth="1"/>
    <col min="11279" max="11279" width="10.5" style="2" bestFit="1" customWidth="1"/>
    <col min="11280" max="11520" width="9" style="2"/>
    <col min="11521" max="11521" width="8.25" style="2" customWidth="1"/>
    <col min="11522" max="11522" width="12.375" style="2" customWidth="1"/>
    <col min="11523" max="11523" width="9" style="2" customWidth="1"/>
    <col min="11524" max="11524" width="9.5" style="2" customWidth="1"/>
    <col min="11525" max="11525" width="8.375" style="2" customWidth="1"/>
    <col min="11526" max="11526" width="9.75" style="2" customWidth="1"/>
    <col min="11527" max="11527" width="9.625" style="2" customWidth="1"/>
    <col min="11528" max="11528" width="13.375" style="2" customWidth="1"/>
    <col min="11529" max="11529" width="12.25" style="2" bestFit="1" customWidth="1"/>
    <col min="11530" max="11530" width="11.5" style="2" customWidth="1"/>
    <col min="11531" max="11531" width="10.5" style="2" bestFit="1" customWidth="1"/>
    <col min="11532" max="11532" width="11.25" style="2" bestFit="1" customWidth="1"/>
    <col min="11533" max="11533" width="12.5" style="2" customWidth="1"/>
    <col min="11534" max="11534" width="15.375" style="2" customWidth="1"/>
    <col min="11535" max="11535" width="10.5" style="2" bestFit="1" customWidth="1"/>
    <col min="11536" max="11776" width="9" style="2"/>
    <col min="11777" max="11777" width="8.25" style="2" customWidth="1"/>
    <col min="11778" max="11778" width="12.375" style="2" customWidth="1"/>
    <col min="11779" max="11779" width="9" style="2" customWidth="1"/>
    <col min="11780" max="11780" width="9.5" style="2" customWidth="1"/>
    <col min="11781" max="11781" width="8.375" style="2" customWidth="1"/>
    <col min="11782" max="11782" width="9.75" style="2" customWidth="1"/>
    <col min="11783" max="11783" width="9.625" style="2" customWidth="1"/>
    <col min="11784" max="11784" width="13.375" style="2" customWidth="1"/>
    <col min="11785" max="11785" width="12.25" style="2" bestFit="1" customWidth="1"/>
    <col min="11786" max="11786" width="11.5" style="2" customWidth="1"/>
    <col min="11787" max="11787" width="10.5" style="2" bestFit="1" customWidth="1"/>
    <col min="11788" max="11788" width="11.25" style="2" bestFit="1" customWidth="1"/>
    <col min="11789" max="11789" width="12.5" style="2" customWidth="1"/>
    <col min="11790" max="11790" width="15.375" style="2" customWidth="1"/>
    <col min="11791" max="11791" width="10.5" style="2" bestFit="1" customWidth="1"/>
    <col min="11792" max="12032" width="9" style="2"/>
    <col min="12033" max="12033" width="8.25" style="2" customWidth="1"/>
    <col min="12034" max="12034" width="12.375" style="2" customWidth="1"/>
    <col min="12035" max="12035" width="9" style="2" customWidth="1"/>
    <col min="12036" max="12036" width="9.5" style="2" customWidth="1"/>
    <col min="12037" max="12037" width="8.375" style="2" customWidth="1"/>
    <col min="12038" max="12038" width="9.75" style="2" customWidth="1"/>
    <col min="12039" max="12039" width="9.625" style="2" customWidth="1"/>
    <col min="12040" max="12040" width="13.375" style="2" customWidth="1"/>
    <col min="12041" max="12041" width="12.25" style="2" bestFit="1" customWidth="1"/>
    <col min="12042" max="12042" width="11.5" style="2" customWidth="1"/>
    <col min="12043" max="12043" width="10.5" style="2" bestFit="1" customWidth="1"/>
    <col min="12044" max="12044" width="11.25" style="2" bestFit="1" customWidth="1"/>
    <col min="12045" max="12045" width="12.5" style="2" customWidth="1"/>
    <col min="12046" max="12046" width="15.375" style="2" customWidth="1"/>
    <col min="12047" max="12047" width="10.5" style="2" bestFit="1" customWidth="1"/>
    <col min="12048" max="12288" width="9" style="2"/>
    <col min="12289" max="12289" width="8.25" style="2" customWidth="1"/>
    <col min="12290" max="12290" width="12.375" style="2" customWidth="1"/>
    <col min="12291" max="12291" width="9" style="2" customWidth="1"/>
    <col min="12292" max="12292" width="9.5" style="2" customWidth="1"/>
    <col min="12293" max="12293" width="8.375" style="2" customWidth="1"/>
    <col min="12294" max="12294" width="9.75" style="2" customWidth="1"/>
    <col min="12295" max="12295" width="9.625" style="2" customWidth="1"/>
    <col min="12296" max="12296" width="13.375" style="2" customWidth="1"/>
    <col min="12297" max="12297" width="12.25" style="2" bestFit="1" customWidth="1"/>
    <col min="12298" max="12298" width="11.5" style="2" customWidth="1"/>
    <col min="12299" max="12299" width="10.5" style="2" bestFit="1" customWidth="1"/>
    <col min="12300" max="12300" width="11.25" style="2" bestFit="1" customWidth="1"/>
    <col min="12301" max="12301" width="12.5" style="2" customWidth="1"/>
    <col min="12302" max="12302" width="15.375" style="2" customWidth="1"/>
    <col min="12303" max="12303" width="10.5" style="2" bestFit="1" customWidth="1"/>
    <col min="12304" max="12544" width="9" style="2"/>
    <col min="12545" max="12545" width="8.25" style="2" customWidth="1"/>
    <col min="12546" max="12546" width="12.375" style="2" customWidth="1"/>
    <col min="12547" max="12547" width="9" style="2" customWidth="1"/>
    <col min="12548" max="12548" width="9.5" style="2" customWidth="1"/>
    <col min="12549" max="12549" width="8.375" style="2" customWidth="1"/>
    <col min="12550" max="12550" width="9.75" style="2" customWidth="1"/>
    <col min="12551" max="12551" width="9.625" style="2" customWidth="1"/>
    <col min="12552" max="12552" width="13.375" style="2" customWidth="1"/>
    <col min="12553" max="12553" width="12.25" style="2" bestFit="1" customWidth="1"/>
    <col min="12554" max="12554" width="11.5" style="2" customWidth="1"/>
    <col min="12555" max="12555" width="10.5" style="2" bestFit="1" customWidth="1"/>
    <col min="12556" max="12556" width="11.25" style="2" bestFit="1" customWidth="1"/>
    <col min="12557" max="12557" width="12.5" style="2" customWidth="1"/>
    <col min="12558" max="12558" width="15.375" style="2" customWidth="1"/>
    <col min="12559" max="12559" width="10.5" style="2" bestFit="1" customWidth="1"/>
    <col min="12560" max="12800" width="9" style="2"/>
    <col min="12801" max="12801" width="8.25" style="2" customWidth="1"/>
    <col min="12802" max="12802" width="12.375" style="2" customWidth="1"/>
    <col min="12803" max="12803" width="9" style="2" customWidth="1"/>
    <col min="12804" max="12804" width="9.5" style="2" customWidth="1"/>
    <col min="12805" max="12805" width="8.375" style="2" customWidth="1"/>
    <col min="12806" max="12806" width="9.75" style="2" customWidth="1"/>
    <col min="12807" max="12807" width="9.625" style="2" customWidth="1"/>
    <col min="12808" max="12808" width="13.375" style="2" customWidth="1"/>
    <col min="12809" max="12809" width="12.25" style="2" bestFit="1" customWidth="1"/>
    <col min="12810" max="12810" width="11.5" style="2" customWidth="1"/>
    <col min="12811" max="12811" width="10.5" style="2" bestFit="1" customWidth="1"/>
    <col min="12812" max="12812" width="11.25" style="2" bestFit="1" customWidth="1"/>
    <col min="12813" max="12813" width="12.5" style="2" customWidth="1"/>
    <col min="12814" max="12814" width="15.375" style="2" customWidth="1"/>
    <col min="12815" max="12815" width="10.5" style="2" bestFit="1" customWidth="1"/>
    <col min="12816" max="13056" width="9" style="2"/>
    <col min="13057" max="13057" width="8.25" style="2" customWidth="1"/>
    <col min="13058" max="13058" width="12.375" style="2" customWidth="1"/>
    <col min="13059" max="13059" width="9" style="2" customWidth="1"/>
    <col min="13060" max="13060" width="9.5" style="2" customWidth="1"/>
    <col min="13061" max="13061" width="8.375" style="2" customWidth="1"/>
    <col min="13062" max="13062" width="9.75" style="2" customWidth="1"/>
    <col min="13063" max="13063" width="9.625" style="2" customWidth="1"/>
    <col min="13064" max="13064" width="13.375" style="2" customWidth="1"/>
    <col min="13065" max="13065" width="12.25" style="2" bestFit="1" customWidth="1"/>
    <col min="13066" max="13066" width="11.5" style="2" customWidth="1"/>
    <col min="13067" max="13067" width="10.5" style="2" bestFit="1" customWidth="1"/>
    <col min="13068" max="13068" width="11.25" style="2" bestFit="1" customWidth="1"/>
    <col min="13069" max="13069" width="12.5" style="2" customWidth="1"/>
    <col min="13070" max="13070" width="15.375" style="2" customWidth="1"/>
    <col min="13071" max="13071" width="10.5" style="2" bestFit="1" customWidth="1"/>
    <col min="13072" max="13312" width="9" style="2"/>
    <col min="13313" max="13313" width="8.25" style="2" customWidth="1"/>
    <col min="13314" max="13314" width="12.375" style="2" customWidth="1"/>
    <col min="13315" max="13315" width="9" style="2" customWidth="1"/>
    <col min="13316" max="13316" width="9.5" style="2" customWidth="1"/>
    <col min="13317" max="13317" width="8.375" style="2" customWidth="1"/>
    <col min="13318" max="13318" width="9.75" style="2" customWidth="1"/>
    <col min="13319" max="13319" width="9.625" style="2" customWidth="1"/>
    <col min="13320" max="13320" width="13.375" style="2" customWidth="1"/>
    <col min="13321" max="13321" width="12.25" style="2" bestFit="1" customWidth="1"/>
    <col min="13322" max="13322" width="11.5" style="2" customWidth="1"/>
    <col min="13323" max="13323" width="10.5" style="2" bestFit="1" customWidth="1"/>
    <col min="13324" max="13324" width="11.25" style="2" bestFit="1" customWidth="1"/>
    <col min="13325" max="13325" width="12.5" style="2" customWidth="1"/>
    <col min="13326" max="13326" width="15.375" style="2" customWidth="1"/>
    <col min="13327" max="13327" width="10.5" style="2" bestFit="1" customWidth="1"/>
    <col min="13328" max="13568" width="9" style="2"/>
    <col min="13569" max="13569" width="8.25" style="2" customWidth="1"/>
    <col min="13570" max="13570" width="12.375" style="2" customWidth="1"/>
    <col min="13571" max="13571" width="9" style="2" customWidth="1"/>
    <col min="13572" max="13572" width="9.5" style="2" customWidth="1"/>
    <col min="13573" max="13573" width="8.375" style="2" customWidth="1"/>
    <col min="13574" max="13574" width="9.75" style="2" customWidth="1"/>
    <col min="13575" max="13575" width="9.625" style="2" customWidth="1"/>
    <col min="13576" max="13576" width="13.375" style="2" customWidth="1"/>
    <col min="13577" max="13577" width="12.25" style="2" bestFit="1" customWidth="1"/>
    <col min="13578" max="13578" width="11.5" style="2" customWidth="1"/>
    <col min="13579" max="13579" width="10.5" style="2" bestFit="1" customWidth="1"/>
    <col min="13580" max="13580" width="11.25" style="2" bestFit="1" customWidth="1"/>
    <col min="13581" max="13581" width="12.5" style="2" customWidth="1"/>
    <col min="13582" max="13582" width="15.375" style="2" customWidth="1"/>
    <col min="13583" max="13583" width="10.5" style="2" bestFit="1" customWidth="1"/>
    <col min="13584" max="13824" width="9" style="2"/>
    <col min="13825" max="13825" width="8.25" style="2" customWidth="1"/>
    <col min="13826" max="13826" width="12.375" style="2" customWidth="1"/>
    <col min="13827" max="13827" width="9" style="2" customWidth="1"/>
    <col min="13828" max="13828" width="9.5" style="2" customWidth="1"/>
    <col min="13829" max="13829" width="8.375" style="2" customWidth="1"/>
    <col min="13830" max="13830" width="9.75" style="2" customWidth="1"/>
    <col min="13831" max="13831" width="9.625" style="2" customWidth="1"/>
    <col min="13832" max="13832" width="13.375" style="2" customWidth="1"/>
    <col min="13833" max="13833" width="12.25" style="2" bestFit="1" customWidth="1"/>
    <col min="13834" max="13834" width="11.5" style="2" customWidth="1"/>
    <col min="13835" max="13835" width="10.5" style="2" bestFit="1" customWidth="1"/>
    <col min="13836" max="13836" width="11.25" style="2" bestFit="1" customWidth="1"/>
    <col min="13837" max="13837" width="12.5" style="2" customWidth="1"/>
    <col min="13838" max="13838" width="15.375" style="2" customWidth="1"/>
    <col min="13839" max="13839" width="10.5" style="2" bestFit="1" customWidth="1"/>
    <col min="13840" max="14080" width="9" style="2"/>
    <col min="14081" max="14081" width="8.25" style="2" customWidth="1"/>
    <col min="14082" max="14082" width="12.375" style="2" customWidth="1"/>
    <col min="14083" max="14083" width="9" style="2" customWidth="1"/>
    <col min="14084" max="14084" width="9.5" style="2" customWidth="1"/>
    <col min="14085" max="14085" width="8.375" style="2" customWidth="1"/>
    <col min="14086" max="14086" width="9.75" style="2" customWidth="1"/>
    <col min="14087" max="14087" width="9.625" style="2" customWidth="1"/>
    <col min="14088" max="14088" width="13.375" style="2" customWidth="1"/>
    <col min="14089" max="14089" width="12.25" style="2" bestFit="1" customWidth="1"/>
    <col min="14090" max="14090" width="11.5" style="2" customWidth="1"/>
    <col min="14091" max="14091" width="10.5" style="2" bestFit="1" customWidth="1"/>
    <col min="14092" max="14092" width="11.25" style="2" bestFit="1" customWidth="1"/>
    <col min="14093" max="14093" width="12.5" style="2" customWidth="1"/>
    <col min="14094" max="14094" width="15.375" style="2" customWidth="1"/>
    <col min="14095" max="14095" width="10.5" style="2" bestFit="1" customWidth="1"/>
    <col min="14096" max="14336" width="9" style="2"/>
    <col min="14337" max="14337" width="8.25" style="2" customWidth="1"/>
    <col min="14338" max="14338" width="12.375" style="2" customWidth="1"/>
    <col min="14339" max="14339" width="9" style="2" customWidth="1"/>
    <col min="14340" max="14340" width="9.5" style="2" customWidth="1"/>
    <col min="14341" max="14341" width="8.375" style="2" customWidth="1"/>
    <col min="14342" max="14342" width="9.75" style="2" customWidth="1"/>
    <col min="14343" max="14343" width="9.625" style="2" customWidth="1"/>
    <col min="14344" max="14344" width="13.375" style="2" customWidth="1"/>
    <col min="14345" max="14345" width="12.25" style="2" bestFit="1" customWidth="1"/>
    <col min="14346" max="14346" width="11.5" style="2" customWidth="1"/>
    <col min="14347" max="14347" width="10.5" style="2" bestFit="1" customWidth="1"/>
    <col min="14348" max="14348" width="11.25" style="2" bestFit="1" customWidth="1"/>
    <col min="14349" max="14349" width="12.5" style="2" customWidth="1"/>
    <col min="14350" max="14350" width="15.375" style="2" customWidth="1"/>
    <col min="14351" max="14351" width="10.5" style="2" bestFit="1" customWidth="1"/>
    <col min="14352" max="14592" width="9" style="2"/>
    <col min="14593" max="14593" width="8.25" style="2" customWidth="1"/>
    <col min="14594" max="14594" width="12.375" style="2" customWidth="1"/>
    <col min="14595" max="14595" width="9" style="2" customWidth="1"/>
    <col min="14596" max="14596" width="9.5" style="2" customWidth="1"/>
    <col min="14597" max="14597" width="8.375" style="2" customWidth="1"/>
    <col min="14598" max="14598" width="9.75" style="2" customWidth="1"/>
    <col min="14599" max="14599" width="9.625" style="2" customWidth="1"/>
    <col min="14600" max="14600" width="13.375" style="2" customWidth="1"/>
    <col min="14601" max="14601" width="12.25" style="2" bestFit="1" customWidth="1"/>
    <col min="14602" max="14602" width="11.5" style="2" customWidth="1"/>
    <col min="14603" max="14603" width="10.5" style="2" bestFit="1" customWidth="1"/>
    <col min="14604" max="14604" width="11.25" style="2" bestFit="1" customWidth="1"/>
    <col min="14605" max="14605" width="12.5" style="2" customWidth="1"/>
    <col min="14606" max="14606" width="15.375" style="2" customWidth="1"/>
    <col min="14607" max="14607" width="10.5" style="2" bestFit="1" customWidth="1"/>
    <col min="14608" max="14848" width="9" style="2"/>
    <col min="14849" max="14849" width="8.25" style="2" customWidth="1"/>
    <col min="14850" max="14850" width="12.375" style="2" customWidth="1"/>
    <col min="14851" max="14851" width="9" style="2" customWidth="1"/>
    <col min="14852" max="14852" width="9.5" style="2" customWidth="1"/>
    <col min="14853" max="14853" width="8.375" style="2" customWidth="1"/>
    <col min="14854" max="14854" width="9.75" style="2" customWidth="1"/>
    <col min="14855" max="14855" width="9.625" style="2" customWidth="1"/>
    <col min="14856" max="14856" width="13.375" style="2" customWidth="1"/>
    <col min="14857" max="14857" width="12.25" style="2" bestFit="1" customWidth="1"/>
    <col min="14858" max="14858" width="11.5" style="2" customWidth="1"/>
    <col min="14859" max="14859" width="10.5" style="2" bestFit="1" customWidth="1"/>
    <col min="14860" max="14860" width="11.25" style="2" bestFit="1" customWidth="1"/>
    <col min="14861" max="14861" width="12.5" style="2" customWidth="1"/>
    <col min="14862" max="14862" width="15.375" style="2" customWidth="1"/>
    <col min="14863" max="14863" width="10.5" style="2" bestFit="1" customWidth="1"/>
    <col min="14864" max="15104" width="9" style="2"/>
    <col min="15105" max="15105" width="8.25" style="2" customWidth="1"/>
    <col min="15106" max="15106" width="12.375" style="2" customWidth="1"/>
    <col min="15107" max="15107" width="9" style="2" customWidth="1"/>
    <col min="15108" max="15108" width="9.5" style="2" customWidth="1"/>
    <col min="15109" max="15109" width="8.375" style="2" customWidth="1"/>
    <col min="15110" max="15110" width="9.75" style="2" customWidth="1"/>
    <col min="15111" max="15111" width="9.625" style="2" customWidth="1"/>
    <col min="15112" max="15112" width="13.375" style="2" customWidth="1"/>
    <col min="15113" max="15113" width="12.25" style="2" bestFit="1" customWidth="1"/>
    <col min="15114" max="15114" width="11.5" style="2" customWidth="1"/>
    <col min="15115" max="15115" width="10.5" style="2" bestFit="1" customWidth="1"/>
    <col min="15116" max="15116" width="11.25" style="2" bestFit="1" customWidth="1"/>
    <col min="15117" max="15117" width="12.5" style="2" customWidth="1"/>
    <col min="15118" max="15118" width="15.375" style="2" customWidth="1"/>
    <col min="15119" max="15119" width="10.5" style="2" bestFit="1" customWidth="1"/>
    <col min="15120" max="15360" width="9" style="2"/>
    <col min="15361" max="15361" width="8.25" style="2" customWidth="1"/>
    <col min="15362" max="15362" width="12.375" style="2" customWidth="1"/>
    <col min="15363" max="15363" width="9" style="2" customWidth="1"/>
    <col min="15364" max="15364" width="9.5" style="2" customWidth="1"/>
    <col min="15365" max="15365" width="8.375" style="2" customWidth="1"/>
    <col min="15366" max="15366" width="9.75" style="2" customWidth="1"/>
    <col min="15367" max="15367" width="9.625" style="2" customWidth="1"/>
    <col min="15368" max="15368" width="13.375" style="2" customWidth="1"/>
    <col min="15369" max="15369" width="12.25" style="2" bestFit="1" customWidth="1"/>
    <col min="15370" max="15370" width="11.5" style="2" customWidth="1"/>
    <col min="15371" max="15371" width="10.5" style="2" bestFit="1" customWidth="1"/>
    <col min="15372" max="15372" width="11.25" style="2" bestFit="1" customWidth="1"/>
    <col min="15373" max="15373" width="12.5" style="2" customWidth="1"/>
    <col min="15374" max="15374" width="15.375" style="2" customWidth="1"/>
    <col min="15375" max="15375" width="10.5" style="2" bestFit="1" customWidth="1"/>
    <col min="15376" max="15616" width="9" style="2"/>
    <col min="15617" max="15617" width="8.25" style="2" customWidth="1"/>
    <col min="15618" max="15618" width="12.375" style="2" customWidth="1"/>
    <col min="15619" max="15619" width="9" style="2" customWidth="1"/>
    <col min="15620" max="15620" width="9.5" style="2" customWidth="1"/>
    <col min="15621" max="15621" width="8.375" style="2" customWidth="1"/>
    <col min="15622" max="15622" width="9.75" style="2" customWidth="1"/>
    <col min="15623" max="15623" width="9.625" style="2" customWidth="1"/>
    <col min="15624" max="15624" width="13.375" style="2" customWidth="1"/>
    <col min="15625" max="15625" width="12.25" style="2" bestFit="1" customWidth="1"/>
    <col min="15626" max="15626" width="11.5" style="2" customWidth="1"/>
    <col min="15627" max="15627" width="10.5" style="2" bestFit="1" customWidth="1"/>
    <col min="15628" max="15628" width="11.25" style="2" bestFit="1" customWidth="1"/>
    <col min="15629" max="15629" width="12.5" style="2" customWidth="1"/>
    <col min="15630" max="15630" width="15.375" style="2" customWidth="1"/>
    <col min="15631" max="15631" width="10.5" style="2" bestFit="1" customWidth="1"/>
    <col min="15632" max="15872" width="9" style="2"/>
    <col min="15873" max="15873" width="8.25" style="2" customWidth="1"/>
    <col min="15874" max="15874" width="12.375" style="2" customWidth="1"/>
    <col min="15875" max="15875" width="9" style="2" customWidth="1"/>
    <col min="15876" max="15876" width="9.5" style="2" customWidth="1"/>
    <col min="15877" max="15877" width="8.375" style="2" customWidth="1"/>
    <col min="15878" max="15878" width="9.75" style="2" customWidth="1"/>
    <col min="15879" max="15879" width="9.625" style="2" customWidth="1"/>
    <col min="15880" max="15880" width="13.375" style="2" customWidth="1"/>
    <col min="15881" max="15881" width="12.25" style="2" bestFit="1" customWidth="1"/>
    <col min="15882" max="15882" width="11.5" style="2" customWidth="1"/>
    <col min="15883" max="15883" width="10.5" style="2" bestFit="1" customWidth="1"/>
    <col min="15884" max="15884" width="11.25" style="2" bestFit="1" customWidth="1"/>
    <col min="15885" max="15885" width="12.5" style="2" customWidth="1"/>
    <col min="15886" max="15886" width="15.375" style="2" customWidth="1"/>
    <col min="15887" max="15887" width="10.5" style="2" bestFit="1" customWidth="1"/>
    <col min="15888" max="16128" width="9" style="2"/>
    <col min="16129" max="16129" width="8.25" style="2" customWidth="1"/>
    <col min="16130" max="16130" width="12.375" style="2" customWidth="1"/>
    <col min="16131" max="16131" width="9" style="2" customWidth="1"/>
    <col min="16132" max="16132" width="9.5" style="2" customWidth="1"/>
    <col min="16133" max="16133" width="8.375" style="2" customWidth="1"/>
    <col min="16134" max="16134" width="9.75" style="2" customWidth="1"/>
    <col min="16135" max="16135" width="9.625" style="2" customWidth="1"/>
    <col min="16136" max="16136" width="13.375" style="2" customWidth="1"/>
    <col min="16137" max="16137" width="12.25" style="2" bestFit="1" customWidth="1"/>
    <col min="16138" max="16138" width="11.5" style="2" customWidth="1"/>
    <col min="16139" max="16139" width="10.5" style="2" bestFit="1" customWidth="1"/>
    <col min="16140" max="16140" width="11.25" style="2" bestFit="1" customWidth="1"/>
    <col min="16141" max="16141" width="12.5" style="2" customWidth="1"/>
    <col min="16142" max="16142" width="15.375" style="2" customWidth="1"/>
    <col min="16143" max="16143" width="10.5" style="2" bestFit="1" customWidth="1"/>
    <col min="16144" max="16384" width="9" style="2"/>
  </cols>
  <sheetData>
    <row r="1" spans="1:16" ht="21.95" customHeight="1" x14ac:dyDescent="0.2">
      <c r="A1" s="1" t="s">
        <v>58</v>
      </c>
    </row>
    <row r="2" spans="1:16" ht="21.95" customHeight="1" x14ac:dyDescent="0.2">
      <c r="A2" s="35" t="s">
        <v>78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6" ht="21.9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5" t="s">
        <v>59</v>
      </c>
    </row>
    <row r="4" spans="1:16" ht="21.95" customHeight="1" x14ac:dyDescent="0.2">
      <c r="A4" s="36" t="s">
        <v>41</v>
      </c>
      <c r="B4" s="38" t="s">
        <v>42</v>
      </c>
      <c r="C4" s="39"/>
      <c r="D4" s="39"/>
      <c r="E4" s="39"/>
      <c r="F4" s="39"/>
      <c r="G4" s="40"/>
      <c r="H4" s="38" t="s">
        <v>60</v>
      </c>
      <c r="I4" s="39"/>
      <c r="J4" s="39"/>
      <c r="K4" s="39"/>
      <c r="L4" s="39"/>
      <c r="M4" s="26"/>
      <c r="N4" s="36" t="s">
        <v>43</v>
      </c>
    </row>
    <row r="5" spans="1:16" ht="21.95" customHeight="1" x14ac:dyDescent="0.2">
      <c r="A5" s="37"/>
      <c r="B5" s="27" t="s">
        <v>61</v>
      </c>
      <c r="C5" s="6" t="s">
        <v>62</v>
      </c>
      <c r="D5" s="27" t="s">
        <v>44</v>
      </c>
      <c r="E5" s="27" t="s">
        <v>45</v>
      </c>
      <c r="F5" s="27" t="s">
        <v>46</v>
      </c>
      <c r="G5" s="7" t="s">
        <v>47</v>
      </c>
      <c r="H5" s="27" t="s">
        <v>61</v>
      </c>
      <c r="I5" s="27" t="s">
        <v>48</v>
      </c>
      <c r="J5" s="6" t="s">
        <v>62</v>
      </c>
      <c r="K5" s="8" t="s">
        <v>44</v>
      </c>
      <c r="L5" s="25" t="s">
        <v>46</v>
      </c>
      <c r="M5" s="27" t="s">
        <v>47</v>
      </c>
      <c r="N5" s="37"/>
    </row>
    <row r="6" spans="1:16" ht="21.95" customHeight="1" x14ac:dyDescent="0.2">
      <c r="A6" s="28" t="s">
        <v>49</v>
      </c>
      <c r="B6" s="9">
        <v>143.53606583999999</v>
      </c>
      <c r="C6" s="9">
        <v>9.5505197200000005</v>
      </c>
      <c r="D6" s="9">
        <v>40.144547719999998</v>
      </c>
      <c r="E6" s="9">
        <v>0.12307016</v>
      </c>
      <c r="F6" s="9">
        <f t="shared" ref="F6:F14" si="0">SUM(B6:E6)</f>
        <v>193.35420343999999</v>
      </c>
      <c r="G6" s="9">
        <f>F6</f>
        <v>193.35420343999999</v>
      </c>
      <c r="H6" s="9">
        <v>98.727195589999994</v>
      </c>
      <c r="I6" s="9">
        <v>81.749861440000004</v>
      </c>
      <c r="J6" s="9">
        <v>9.4554502599999992</v>
      </c>
      <c r="K6" s="9">
        <v>4.3663230000000001E-3</v>
      </c>
      <c r="L6" s="9">
        <f>SUM(H6:K6)</f>
        <v>189.93687361299999</v>
      </c>
      <c r="M6" s="9">
        <f>L6</f>
        <v>189.93687361299999</v>
      </c>
      <c r="N6" s="9">
        <f>F6+L6</f>
        <v>383.29107705299998</v>
      </c>
      <c r="O6" s="29"/>
    </row>
    <row r="7" spans="1:16" ht="21.95" customHeight="1" x14ac:dyDescent="0.2">
      <c r="A7" s="28" t="s">
        <v>50</v>
      </c>
      <c r="B7" s="9">
        <v>90.748123300000003</v>
      </c>
      <c r="C7" s="9">
        <v>9.8044123499999998</v>
      </c>
      <c r="D7" s="9">
        <v>30.55198291</v>
      </c>
      <c r="E7" s="9">
        <v>8.0142980000000003E-2</v>
      </c>
      <c r="F7" s="9">
        <f t="shared" si="0"/>
        <v>131.18466154000001</v>
      </c>
      <c r="G7" s="9">
        <f t="shared" ref="G7:G12" si="1">G6+F7</f>
        <v>324.53886497999997</v>
      </c>
      <c r="H7" s="9">
        <v>61.705585589999998</v>
      </c>
      <c r="I7" s="9">
        <v>55.509142320000002</v>
      </c>
      <c r="J7" s="9">
        <v>8.1906684399999996</v>
      </c>
      <c r="K7" s="9">
        <v>3.1014749999999998E-3</v>
      </c>
      <c r="L7" s="9">
        <f t="shared" ref="L7:L12" si="2">SUM(H7:K7)</f>
        <v>125.40849782499998</v>
      </c>
      <c r="M7" s="9">
        <f>M6+L7</f>
        <v>315.34537143799997</v>
      </c>
      <c r="N7" s="9">
        <f>F7+L7</f>
        <v>256.59315936500002</v>
      </c>
      <c r="O7" s="29"/>
    </row>
    <row r="8" spans="1:16" ht="21.95" customHeight="1" x14ac:dyDescent="0.2">
      <c r="A8" s="28" t="s">
        <v>63</v>
      </c>
      <c r="B8" s="9">
        <v>143.69828894599999</v>
      </c>
      <c r="C8" s="9">
        <v>10.22167917</v>
      </c>
      <c r="D8" s="9">
        <v>43.909614199000004</v>
      </c>
      <c r="E8" s="9">
        <v>0.11930946000000001</v>
      </c>
      <c r="F8" s="9">
        <f t="shared" si="0"/>
        <v>197.94889177499999</v>
      </c>
      <c r="G8" s="9">
        <f t="shared" si="1"/>
        <v>522.48775675499996</v>
      </c>
      <c r="H8" s="9">
        <v>101.89031684</v>
      </c>
      <c r="I8" s="9">
        <v>89.789771160000001</v>
      </c>
      <c r="J8" s="9">
        <v>12.227288619999999</v>
      </c>
      <c r="K8" s="9">
        <v>9.9890599999999993E-3</v>
      </c>
      <c r="L8" s="9">
        <f t="shared" si="2"/>
        <v>203.91736568000002</v>
      </c>
      <c r="M8" s="9">
        <f>M7+L8</f>
        <v>519.26273711800002</v>
      </c>
      <c r="N8" s="9">
        <f>F8+L8</f>
        <v>401.86625745499998</v>
      </c>
      <c r="P8" s="30"/>
    </row>
    <row r="9" spans="1:16" ht="21.95" customHeight="1" x14ac:dyDescent="0.2">
      <c r="A9" s="28" t="s">
        <v>0</v>
      </c>
      <c r="B9" s="9">
        <v>146.56825537399999</v>
      </c>
      <c r="C9" s="9">
        <v>9.6528333600000007</v>
      </c>
      <c r="D9" s="9">
        <v>40.766396828399998</v>
      </c>
      <c r="E9" s="9">
        <v>0.10550917999999999</v>
      </c>
      <c r="F9" s="9">
        <f t="shared" si="0"/>
        <v>197.09299474239998</v>
      </c>
      <c r="G9" s="9">
        <f t="shared" si="1"/>
        <v>719.58075149739989</v>
      </c>
      <c r="H9" s="9">
        <v>102.97134880999999</v>
      </c>
      <c r="I9" s="9">
        <v>107.8469138</v>
      </c>
      <c r="J9" s="9">
        <v>9.1208856300000001</v>
      </c>
      <c r="K9" s="9">
        <v>1.9757433000000001E-2</v>
      </c>
      <c r="L9" s="9">
        <f t="shared" si="2"/>
        <v>219.95890567299998</v>
      </c>
      <c r="M9" s="9">
        <f t="shared" ref="M9:M14" si="3">SUM(M8+L9)</f>
        <v>739.22164279100002</v>
      </c>
      <c r="N9" s="9">
        <f t="shared" ref="N9:N15" si="4">SUM(F9+L9)</f>
        <v>417.05190041539993</v>
      </c>
    </row>
    <row r="10" spans="1:16" ht="21.95" customHeight="1" x14ac:dyDescent="0.2">
      <c r="A10" s="28" t="s">
        <v>1</v>
      </c>
      <c r="B10" s="9">
        <v>145.67231899999999</v>
      </c>
      <c r="C10" s="9">
        <v>9.3255289999999995</v>
      </c>
      <c r="D10" s="9">
        <v>40.460507999999997</v>
      </c>
      <c r="E10" s="9">
        <v>9.9394999999999997E-2</v>
      </c>
      <c r="F10" s="9">
        <f t="shared" si="0"/>
        <v>195.55775099999997</v>
      </c>
      <c r="G10" s="9">
        <f t="shared" si="1"/>
        <v>915.13850249739983</v>
      </c>
      <c r="H10" s="9">
        <v>101.09632677</v>
      </c>
      <c r="I10" s="9">
        <v>101.28381607999999</v>
      </c>
      <c r="J10" s="9">
        <v>8.93903566</v>
      </c>
      <c r="K10" s="9">
        <v>1.3185914999999999E-2</v>
      </c>
      <c r="L10" s="9">
        <f t="shared" si="2"/>
        <v>211.33236442500001</v>
      </c>
      <c r="M10" s="9">
        <f t="shared" si="3"/>
        <v>950.55400721600006</v>
      </c>
      <c r="N10" s="9">
        <f t="shared" si="4"/>
        <v>406.89011542499998</v>
      </c>
    </row>
    <row r="11" spans="1:16" ht="21.95" customHeight="1" x14ac:dyDescent="0.2">
      <c r="A11" s="28" t="s">
        <v>2</v>
      </c>
      <c r="B11" s="9">
        <v>143.524644</v>
      </c>
      <c r="C11" s="9">
        <v>9.3972040000000003</v>
      </c>
      <c r="D11" s="9">
        <v>37.788589999999999</v>
      </c>
      <c r="E11" s="9">
        <v>9.5831E-2</v>
      </c>
      <c r="F11" s="9">
        <f t="shared" si="0"/>
        <v>190.80626899999999</v>
      </c>
      <c r="G11" s="9">
        <f t="shared" si="1"/>
        <v>1105.9447714973999</v>
      </c>
      <c r="H11" s="9">
        <v>91.163667000000004</v>
      </c>
      <c r="I11" s="9">
        <v>294.86309699999998</v>
      </c>
      <c r="J11" s="9">
        <v>9.449897</v>
      </c>
      <c r="K11" s="9">
        <v>4.9649999999999998E-3</v>
      </c>
      <c r="L11" s="9">
        <f t="shared" si="2"/>
        <v>395.48162600000001</v>
      </c>
      <c r="M11" s="9">
        <f t="shared" si="3"/>
        <v>1346.035633216</v>
      </c>
      <c r="N11" s="9">
        <f t="shared" si="4"/>
        <v>586.28789499999993</v>
      </c>
    </row>
    <row r="12" spans="1:16" ht="21.95" customHeight="1" x14ac:dyDescent="0.2">
      <c r="A12" s="28" t="s">
        <v>3</v>
      </c>
      <c r="B12" s="9">
        <v>144.03387154000001</v>
      </c>
      <c r="C12" s="9">
        <v>7.4239633300000003</v>
      </c>
      <c r="D12" s="9">
        <v>39.526354026999996</v>
      </c>
      <c r="E12" s="9">
        <v>0.10615355999999999</v>
      </c>
      <c r="F12" s="9">
        <f t="shared" si="0"/>
        <v>191.09034245699999</v>
      </c>
      <c r="G12" s="9">
        <f t="shared" si="1"/>
        <v>1297.0351139543998</v>
      </c>
      <c r="H12" s="9">
        <v>89.993769119999996</v>
      </c>
      <c r="I12" s="9">
        <v>257.07623888000001</v>
      </c>
      <c r="J12" s="9">
        <v>8.2438623500000006</v>
      </c>
      <c r="K12" s="9">
        <v>1.912916E-3</v>
      </c>
      <c r="L12" s="9">
        <f t="shared" si="2"/>
        <v>355.31578326599998</v>
      </c>
      <c r="M12" s="9">
        <f t="shared" si="3"/>
        <v>1701.3514164819999</v>
      </c>
      <c r="N12" s="9">
        <f t="shared" si="4"/>
        <v>546.40612572299995</v>
      </c>
    </row>
    <row r="13" spans="1:16" ht="21.95" customHeight="1" x14ac:dyDescent="0.2">
      <c r="A13" s="28" t="s">
        <v>4</v>
      </c>
      <c r="B13" s="9">
        <v>131.83767394</v>
      </c>
      <c r="C13" s="9">
        <v>7.2768241199999997</v>
      </c>
      <c r="D13" s="9">
        <v>38.559901630799999</v>
      </c>
      <c r="E13" s="9">
        <v>0.15779406000000001</v>
      </c>
      <c r="F13" s="9">
        <f t="shared" si="0"/>
        <v>177.83219375079997</v>
      </c>
      <c r="G13" s="9">
        <f>G12+F13</f>
        <v>1474.8673077051997</v>
      </c>
      <c r="H13" s="9">
        <v>90.481189700000002</v>
      </c>
      <c r="I13" s="9">
        <v>141.48260647999999</v>
      </c>
      <c r="J13" s="9">
        <v>8.3614791799999999</v>
      </c>
      <c r="K13" s="9">
        <v>2.1580639999999999E-3</v>
      </c>
      <c r="L13" s="9">
        <f>SUM(H13:K13)</f>
        <v>240.32743342399999</v>
      </c>
      <c r="M13" s="9">
        <f t="shared" si="3"/>
        <v>1941.6788499059999</v>
      </c>
      <c r="N13" s="9">
        <f t="shared" si="4"/>
        <v>418.15962717479999</v>
      </c>
    </row>
    <row r="14" spans="1:16" ht="21.95" customHeight="1" x14ac:dyDescent="0.2">
      <c r="A14" s="28" t="s">
        <v>5</v>
      </c>
      <c r="B14" s="9">
        <v>128.62607929999999</v>
      </c>
      <c r="C14" s="9">
        <v>10.832017889999999</v>
      </c>
      <c r="D14" s="9">
        <v>38.688934996299999</v>
      </c>
      <c r="E14" s="9">
        <v>9.9721560000000001E-2</v>
      </c>
      <c r="F14" s="9">
        <f t="shared" si="0"/>
        <v>178.24675374629999</v>
      </c>
      <c r="G14" s="9">
        <f>G13+F14</f>
        <v>1653.1140614514998</v>
      </c>
      <c r="H14" s="9">
        <v>85.658275430000003</v>
      </c>
      <c r="I14" s="9">
        <v>145.86399656</v>
      </c>
      <c r="J14" s="9">
        <v>8.6674250199999996</v>
      </c>
      <c r="K14" s="9">
        <v>1.6461259999999999E-3</v>
      </c>
      <c r="L14" s="9">
        <f>SUM(H14:K14)</f>
        <v>240.191343136</v>
      </c>
      <c r="M14" s="9">
        <f t="shared" si="3"/>
        <v>2181.8701930419998</v>
      </c>
      <c r="N14" s="9">
        <f t="shared" si="4"/>
        <v>418.43809688229999</v>
      </c>
    </row>
    <row r="15" spans="1:16" ht="21.95" customHeight="1" x14ac:dyDescent="0.2">
      <c r="A15" s="28" t="s">
        <v>6</v>
      </c>
      <c r="B15" s="9">
        <v>138.524801</v>
      </c>
      <c r="C15" s="9">
        <v>9.9885148299999997</v>
      </c>
      <c r="D15" s="9">
        <v>40.614425678000003</v>
      </c>
      <c r="E15" s="9">
        <v>0.10422264000000001</v>
      </c>
      <c r="F15" s="9">
        <f>SUM(B15:E15)</f>
        <v>189.231964148</v>
      </c>
      <c r="G15" s="9">
        <f>F15+G14</f>
        <v>1842.3460255994999</v>
      </c>
      <c r="H15" s="9">
        <v>91.173228409999993</v>
      </c>
      <c r="I15" s="9">
        <v>132.34568368000001</v>
      </c>
      <c r="J15" s="9">
        <v>9.5623131800000003</v>
      </c>
      <c r="K15" s="9">
        <v>2.5694810000000002E-3</v>
      </c>
      <c r="L15" s="9">
        <f>SUM(H15:K15)</f>
        <v>233.083794751</v>
      </c>
      <c r="M15" s="9">
        <f>M14+L15</f>
        <v>2414.9539877929997</v>
      </c>
      <c r="N15" s="9">
        <f t="shared" si="4"/>
        <v>422.315758899</v>
      </c>
    </row>
    <row r="16" spans="1:16" ht="21.95" customHeight="1" x14ac:dyDescent="0.2">
      <c r="A16" s="28" t="s">
        <v>7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1.95" customHeight="1" x14ac:dyDescent="0.2">
      <c r="A17" s="28" t="s">
        <v>8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1.95" customHeight="1" x14ac:dyDescent="0.2">
      <c r="A18" s="27" t="s">
        <v>51</v>
      </c>
      <c r="B18" s="9">
        <f>SUM(B6:B17)</f>
        <v>1356.7701222399999</v>
      </c>
      <c r="C18" s="9">
        <f>SUM(C6:C17)</f>
        <v>93.473497770000009</v>
      </c>
      <c r="D18" s="9">
        <f>SUM(D6:D17)</f>
        <v>391.01125598950011</v>
      </c>
      <c r="E18" s="9">
        <f>SUM(E6:E17)</f>
        <v>1.0911496000000001</v>
      </c>
      <c r="F18" s="9">
        <f>SUM(F6:F17)</f>
        <v>1842.3460255994999</v>
      </c>
      <c r="G18" s="9">
        <f>G15</f>
        <v>1842.3460255994999</v>
      </c>
      <c r="H18" s="9">
        <f>SUM(H6:H17)</f>
        <v>914.86090325999999</v>
      </c>
      <c r="I18" s="9">
        <f>SUM(I6:I17)</f>
        <v>1407.8111274000003</v>
      </c>
      <c r="J18" s="9">
        <f>SUM(J6:J17)</f>
        <v>92.218305340000015</v>
      </c>
      <c r="K18" s="9">
        <f>SUM(K6:K17)</f>
        <v>6.3651792999999998E-2</v>
      </c>
      <c r="L18" s="9">
        <f>SUM(L6:L17)</f>
        <v>2414.9539877929997</v>
      </c>
      <c r="M18" s="9">
        <f>M15</f>
        <v>2414.9539877929997</v>
      </c>
      <c r="N18" s="9">
        <f>SUM(N6:N17)</f>
        <v>4257.3000133924988</v>
      </c>
    </row>
    <row r="19" spans="1:14" ht="21.95" customHeight="1" x14ac:dyDescent="0.2">
      <c r="N19" s="31"/>
    </row>
    <row r="20" spans="1:14" ht="21.95" customHeight="1" x14ac:dyDescent="0.2">
      <c r="G20" s="29"/>
    </row>
  </sheetData>
  <mergeCells count="5">
    <mergeCell ref="A2:N2"/>
    <mergeCell ref="A4:A5"/>
    <mergeCell ref="B4:G4"/>
    <mergeCell ref="H4:L4"/>
    <mergeCell ref="N4:N5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B11" sqref="B11"/>
    </sheetView>
  </sheetViews>
  <sheetFormatPr defaultRowHeight="21.95" customHeight="1" x14ac:dyDescent="0.2"/>
  <cols>
    <col min="1" max="1" width="22.5" customWidth="1"/>
    <col min="2" max="2" width="13.625" customWidth="1"/>
    <col min="3" max="3" width="13.5" customWidth="1"/>
    <col min="4" max="4" width="13.625" customWidth="1"/>
    <col min="5" max="5" width="13.375" customWidth="1"/>
    <col min="6" max="6" width="13.75" customWidth="1"/>
    <col min="7" max="7" width="14" customWidth="1"/>
    <col min="8" max="8" width="15.375" customWidth="1"/>
  </cols>
  <sheetData>
    <row r="1" spans="1:8" ht="21.95" customHeight="1" x14ac:dyDescent="0.2">
      <c r="A1" s="1" t="s">
        <v>80</v>
      </c>
      <c r="B1" s="2"/>
      <c r="C1" s="2"/>
      <c r="D1" s="2"/>
      <c r="E1" s="2"/>
      <c r="F1" s="2"/>
      <c r="G1" s="2"/>
      <c r="H1" s="2"/>
    </row>
    <row r="2" spans="1:8" ht="21.95" customHeight="1" x14ac:dyDescent="0.2">
      <c r="A2" s="41" t="s">
        <v>81</v>
      </c>
      <c r="B2" s="41"/>
      <c r="C2" s="41"/>
      <c r="D2" s="41"/>
      <c r="E2" s="41"/>
      <c r="F2" s="41"/>
      <c r="G2" s="41"/>
      <c r="H2" s="41"/>
    </row>
    <row r="3" spans="1:8" ht="21.95" customHeight="1" x14ac:dyDescent="0.2">
      <c r="A3" s="10" t="s">
        <v>82</v>
      </c>
      <c r="B3" s="10"/>
      <c r="C3" s="10"/>
      <c r="D3" s="11"/>
      <c r="E3" s="11"/>
      <c r="F3" s="10"/>
      <c r="G3" s="10"/>
      <c r="H3" s="10" t="s">
        <v>9</v>
      </c>
    </row>
    <row r="4" spans="1:8" ht="21.95" customHeight="1" x14ac:dyDescent="0.2">
      <c r="A4" s="42" t="s">
        <v>83</v>
      </c>
      <c r="B4" s="42" t="s">
        <v>84</v>
      </c>
      <c r="C4" s="42"/>
      <c r="D4" s="42"/>
      <c r="E4" s="42"/>
      <c r="F4" s="42" t="s">
        <v>85</v>
      </c>
      <c r="G4" s="42"/>
      <c r="H4" s="42"/>
    </row>
    <row r="5" spans="1:8" ht="21.95" customHeight="1" x14ac:dyDescent="0.2">
      <c r="A5" s="42"/>
      <c r="B5" s="32" t="s">
        <v>86</v>
      </c>
      <c r="C5" s="32" t="s">
        <v>87</v>
      </c>
      <c r="D5" s="12" t="s">
        <v>88</v>
      </c>
      <c r="E5" s="12" t="s">
        <v>89</v>
      </c>
      <c r="F5" s="32" t="s">
        <v>86</v>
      </c>
      <c r="G5" s="32" t="s">
        <v>87</v>
      </c>
      <c r="H5" s="12" t="s">
        <v>88</v>
      </c>
    </row>
    <row r="6" spans="1:8" ht="21.95" customHeight="1" x14ac:dyDescent="0.2">
      <c r="A6" s="13" t="s">
        <v>90</v>
      </c>
      <c r="B6" s="9">
        <f>SUM(B7:B10)</f>
        <v>189.231964148</v>
      </c>
      <c r="C6" s="33">
        <v>183.12122549999998</v>
      </c>
      <c r="D6" s="14">
        <f>(B6-C6)/C6</f>
        <v>3.3369909093361891E-2</v>
      </c>
      <c r="E6" s="14">
        <f>(B6-'[1]2018年9月'!B2)/'[1]2018年9月'!B2</f>
        <v>6.1629231224796119E-2</v>
      </c>
      <c r="F6" s="9">
        <f>SUM(F7:F10)</f>
        <v>1842.3460260677</v>
      </c>
      <c r="G6" s="9">
        <f>SUM(G7:G10)</f>
        <v>1769.2502065758999</v>
      </c>
      <c r="H6" s="14">
        <f>(F6-G6)/G6</f>
        <v>4.1314574513044877E-2</v>
      </c>
    </row>
    <row r="7" spans="1:8" ht="21.95" customHeight="1" x14ac:dyDescent="0.2">
      <c r="A7" s="15" t="s">
        <v>66</v>
      </c>
      <c r="B7" s="9">
        <v>138.524801</v>
      </c>
      <c r="C7" s="33">
        <v>135.80251319999999</v>
      </c>
      <c r="D7" s="14">
        <f t="shared" ref="D7:D18" si="0">(B7-C7)/C7</f>
        <v>2.0045930932005785E-2</v>
      </c>
      <c r="E7" s="14">
        <f>(B7-'[1]2018年9月'!B3)/'[1]2018年9月'!B3</f>
        <v>7.6957346083081704E-2</v>
      </c>
      <c r="F7" s="9">
        <v>1356.7701236</v>
      </c>
      <c r="G7" s="9">
        <v>1281.6529587800001</v>
      </c>
      <c r="H7" s="14">
        <f>(F7-G7)/G7</f>
        <v>5.8609598101738616E-2</v>
      </c>
    </row>
    <row r="8" spans="1:8" ht="21.95" customHeight="1" x14ac:dyDescent="0.2">
      <c r="A8" s="15" t="s">
        <v>91</v>
      </c>
      <c r="B8" s="9">
        <v>9.9885148299999997</v>
      </c>
      <c r="C8" s="33">
        <v>9.4076459099999994</v>
      </c>
      <c r="D8" s="14">
        <f>(B8-C8)/C8</f>
        <v>6.1744343436922616E-2</v>
      </c>
      <c r="E8" s="14">
        <f>(B8-'[1]2018年9月'!B4)/'[1]2018年9月'!B4</f>
        <v>-7.7871276484754753E-2</v>
      </c>
      <c r="F8" s="9">
        <v>93.473497660000007</v>
      </c>
      <c r="G8" s="9">
        <v>103.87147057999999</v>
      </c>
      <c r="H8" s="14">
        <f>(F8-G8)/G8</f>
        <v>-0.10010422363272165</v>
      </c>
    </row>
    <row r="9" spans="1:8" ht="21.95" customHeight="1" x14ac:dyDescent="0.2">
      <c r="A9" s="15" t="s">
        <v>67</v>
      </c>
      <c r="B9" s="9">
        <v>40.614425678000003</v>
      </c>
      <c r="C9" s="33">
        <v>37.772711180000002</v>
      </c>
      <c r="D9" s="14">
        <f>(B9-C9)/C9</f>
        <v>7.5231944152969368E-2</v>
      </c>
      <c r="E9" s="14">
        <f>(B9-'[1]2018年9月'!B5)/'[1]2018年9月'!B5</f>
        <v>4.9768510864518459E-2</v>
      </c>
      <c r="F9" s="9">
        <v>391.01125542770001</v>
      </c>
      <c r="G9" s="9">
        <v>382.15121301589994</v>
      </c>
      <c r="H9" s="14">
        <f>(F9-G9)/G9</f>
        <v>2.3184650761350407E-2</v>
      </c>
    </row>
    <row r="10" spans="1:8" ht="21.95" customHeight="1" x14ac:dyDescent="0.2">
      <c r="A10" s="15" t="s">
        <v>92</v>
      </c>
      <c r="B10" s="9">
        <v>0.10422264000000001</v>
      </c>
      <c r="C10" s="33">
        <v>0.13835521000000001</v>
      </c>
      <c r="D10" s="14">
        <f>(B10-C10)/C10</f>
        <v>-0.24670245522376785</v>
      </c>
      <c r="E10" s="14">
        <f>(B10-'[1]2018年9月'!B6)/'[1]2018年9月'!B6</f>
        <v>4.5136478009369332E-2</v>
      </c>
      <c r="F10" s="9">
        <v>1.0911493800000001</v>
      </c>
      <c r="G10" s="9">
        <v>1.5745642</v>
      </c>
      <c r="H10" s="14">
        <f>(F10-G10)/G10</f>
        <v>-0.30701499500623725</v>
      </c>
    </row>
    <row r="11" spans="1:8" ht="21.95" customHeight="1" x14ac:dyDescent="0.2">
      <c r="A11" s="13" t="s">
        <v>93</v>
      </c>
      <c r="B11" s="9">
        <f>SUM(B12:B15)</f>
        <v>233.083794751</v>
      </c>
      <c r="C11" s="33">
        <v>193.40982925</v>
      </c>
      <c r="D11" s="14">
        <f t="shared" si="0"/>
        <v>0.20512900329237013</v>
      </c>
      <c r="E11" s="14">
        <f>(B11-'[1]2018年9月'!B7)/'[1]2018年9月'!B7</f>
        <v>-2.9591192972244627E-2</v>
      </c>
      <c r="F11" s="9">
        <f>SUM(F12:F15)</f>
        <v>2414.9539881590003</v>
      </c>
      <c r="G11" s="9">
        <f>SUM(G12:G15)</f>
        <v>1715.0768959385</v>
      </c>
      <c r="H11" s="14">
        <f t="shared" ref="H11:H18" si="1">(F11-G11)/G11</f>
        <v>0.40807330206470044</v>
      </c>
    </row>
    <row r="12" spans="1:8" ht="21.95" customHeight="1" x14ac:dyDescent="0.2">
      <c r="A12" s="16" t="s">
        <v>68</v>
      </c>
      <c r="B12" s="9">
        <v>91.173228409999993</v>
      </c>
      <c r="C12" s="33">
        <v>85.510206750000009</v>
      </c>
      <c r="D12" s="14">
        <f t="shared" si="0"/>
        <v>6.6226265556304287E-2</v>
      </c>
      <c r="E12" s="14">
        <f>(B12-'[1]2018年9月'!B8)/'[1]2018年9月'!B8</f>
        <v>6.4383189508721933E-2</v>
      </c>
      <c r="F12" s="9">
        <v>914.86090317000003</v>
      </c>
      <c r="G12" s="9">
        <v>860.4019973500001</v>
      </c>
      <c r="H12" s="14">
        <f t="shared" si="1"/>
        <v>6.3294722685129673E-2</v>
      </c>
    </row>
    <row r="13" spans="1:8" ht="21.95" customHeight="1" x14ac:dyDescent="0.2">
      <c r="A13" s="16" t="s">
        <v>69</v>
      </c>
      <c r="B13" s="9">
        <v>132.34568368000001</v>
      </c>
      <c r="C13" s="33">
        <v>96.570167679999997</v>
      </c>
      <c r="D13" s="14">
        <f t="shared" si="0"/>
        <v>0.37046136358122156</v>
      </c>
      <c r="E13" s="14">
        <f>(B13-'[1]2018年9月'!B9)/'[1]2018年9月'!B9</f>
        <v>-9.2677516034186988E-2</v>
      </c>
      <c r="F13" s="9">
        <v>1407.81112762</v>
      </c>
      <c r="G13" s="9">
        <v>752.11144883999987</v>
      </c>
      <c r="H13" s="14">
        <f t="shared" si="1"/>
        <v>0.87181185686150897</v>
      </c>
    </row>
    <row r="14" spans="1:8" ht="21.95" customHeight="1" x14ac:dyDescent="0.2">
      <c r="A14" s="16" t="s">
        <v>70</v>
      </c>
      <c r="B14" s="9">
        <v>9.5623131800000003</v>
      </c>
      <c r="C14" s="33">
        <v>11.32592137</v>
      </c>
      <c r="D14" s="14">
        <f>(B14-C14)/C14</f>
        <v>-0.15571432401706664</v>
      </c>
      <c r="E14" s="14">
        <f>(B14-'[1]2018年9月'!B10)/'[1]2018年9月'!B10</f>
        <v>0.10324729177755272</v>
      </c>
      <c r="F14" s="9">
        <v>92.218305659999999</v>
      </c>
      <c r="G14" s="9">
        <v>102.49396832450002</v>
      </c>
      <c r="H14" s="14">
        <f t="shared" si="1"/>
        <v>-0.10025626710019518</v>
      </c>
    </row>
    <row r="15" spans="1:8" ht="21.95" customHeight="1" x14ac:dyDescent="0.2">
      <c r="A15" s="16" t="s">
        <v>94</v>
      </c>
      <c r="B15" s="9">
        <v>2.5694810000000002E-3</v>
      </c>
      <c r="C15" s="34">
        <v>3.53345E-3</v>
      </c>
      <c r="D15" s="14">
        <f>(B15-C15)/C15</f>
        <v>-0.27281240713750016</v>
      </c>
      <c r="E15" s="14">
        <f>(B15-'[1]2018年9月'!B11)/'[1]2018年9月'!B11</f>
        <v>0.56092607734766375</v>
      </c>
      <c r="F15" s="9">
        <v>6.3651709000000001E-2</v>
      </c>
      <c r="G15" s="9">
        <v>6.9481424E-2</v>
      </c>
      <c r="H15" s="14">
        <f t="shared" si="1"/>
        <v>-8.3903217067053767E-2</v>
      </c>
    </row>
    <row r="16" spans="1:8" ht="21.95" customHeight="1" x14ac:dyDescent="0.2">
      <c r="A16" s="13" t="s">
        <v>71</v>
      </c>
      <c r="B16" s="9">
        <f>B6+B11</f>
        <v>422.315758899</v>
      </c>
      <c r="C16" s="33">
        <v>376.53105474999995</v>
      </c>
      <c r="D16" s="14">
        <f t="shared" si="0"/>
        <v>0.12159609033947831</v>
      </c>
      <c r="E16" s="14">
        <f>(B16-'[1]2018年9月'!B12)/'[1]2018年9月'!B12</f>
        <v>9.266990853824526E-3</v>
      </c>
      <c r="F16" s="9">
        <f>F6+F11</f>
        <v>4257.3000142267001</v>
      </c>
      <c r="G16" s="9">
        <f>G6+G11</f>
        <v>3484.3271025143999</v>
      </c>
      <c r="H16" s="14">
        <f t="shared" si="1"/>
        <v>0.22184280894709874</v>
      </c>
    </row>
    <row r="17" spans="1:8" ht="21.95" customHeight="1" x14ac:dyDescent="0.2">
      <c r="A17" s="16" t="s">
        <v>72</v>
      </c>
      <c r="B17" s="9">
        <f>B7+B12</f>
        <v>229.69802941</v>
      </c>
      <c r="C17" s="33">
        <v>221.31271995</v>
      </c>
      <c r="D17" s="14">
        <f>(B17-C17)/C17</f>
        <v>3.7888963010777016E-2</v>
      </c>
      <c r="E17" s="14">
        <f>(B17-'[1]2018年9月'!B13)/'[1]2018年9月'!B13</f>
        <v>7.1930938212551115E-2</v>
      </c>
      <c r="F17" s="9">
        <f>F7+F12</f>
        <v>2271.6310267700001</v>
      </c>
      <c r="G17" s="9">
        <f>G7+G12</f>
        <v>2142.0549561300004</v>
      </c>
      <c r="H17" s="14">
        <f t="shared" si="1"/>
        <v>6.0491478180420576E-2</v>
      </c>
    </row>
    <row r="18" spans="1:8" ht="21.95" customHeight="1" x14ac:dyDescent="0.2">
      <c r="A18" s="16" t="s">
        <v>73</v>
      </c>
      <c r="B18" s="9">
        <f>B13</f>
        <v>132.34568368000001</v>
      </c>
      <c r="C18" s="33">
        <v>96.570167679999997</v>
      </c>
      <c r="D18" s="14">
        <f t="shared" si="0"/>
        <v>0.37046136358122156</v>
      </c>
      <c r="E18" s="14">
        <f>(B18-'[1]2018年9月'!B14)/'[1]2018年9月'!B14</f>
        <v>-9.2677516034186988E-2</v>
      </c>
      <c r="F18" s="9">
        <f>F13</f>
        <v>1407.81112762</v>
      </c>
      <c r="G18" s="9">
        <f>G13</f>
        <v>752.11144883999987</v>
      </c>
      <c r="H18" s="14">
        <f t="shared" si="1"/>
        <v>0.87181185686150897</v>
      </c>
    </row>
    <row r="19" spans="1:8" ht="21.95" customHeight="1" x14ac:dyDescent="0.2">
      <c r="A19" s="16" t="s">
        <v>74</v>
      </c>
      <c r="B19" s="9">
        <f>B8+B14</f>
        <v>19.55082801</v>
      </c>
      <c r="C19" s="33">
        <v>20.733567279999999</v>
      </c>
      <c r="D19" s="14">
        <f>(B19-C19)/C19</f>
        <v>-5.7044658742390765E-2</v>
      </c>
      <c r="E19" s="14">
        <f>(B19-'[1]2018年9月'!B15)/'[1]2018年9月'!B15</f>
        <v>2.6352086178651223E-3</v>
      </c>
      <c r="F19" s="9">
        <f>F8+F14</f>
        <v>185.69180332000002</v>
      </c>
      <c r="G19" s="9">
        <f>G8+G14</f>
        <v>206.36543890450002</v>
      </c>
      <c r="H19" s="14">
        <f>(F19-G19)/G19</f>
        <v>-0.10017973791661484</v>
      </c>
    </row>
    <row r="20" spans="1:8" ht="21.95" customHeight="1" x14ac:dyDescent="0.2">
      <c r="A20" s="16" t="s">
        <v>75</v>
      </c>
      <c r="B20" s="9">
        <f>B9+B15</f>
        <v>40.616995159000005</v>
      </c>
      <c r="C20" s="33">
        <v>37.776244630000001</v>
      </c>
      <c r="D20" s="14">
        <f>(B20-C20)/C20</f>
        <v>7.5199389373501221E-2</v>
      </c>
      <c r="E20" s="14">
        <f>(B20-'[1]2018年9月'!B16)/'[1]2018年9月'!B16</f>
        <v>4.9790258528572141E-2</v>
      </c>
      <c r="F20" s="9">
        <f>F9+F15</f>
        <v>391.07490713670001</v>
      </c>
      <c r="G20" s="9">
        <f>G9+G15</f>
        <v>382.22069443989994</v>
      </c>
      <c r="H20" s="14">
        <f>(F20-G20)/G20</f>
        <v>2.3165183951577718E-2</v>
      </c>
    </row>
    <row r="21" spans="1:8" ht="21.95" customHeight="1" x14ac:dyDescent="0.2">
      <c r="A21" s="16" t="s">
        <v>95</v>
      </c>
      <c r="B21" s="9">
        <f>B10</f>
        <v>0.10422264000000001</v>
      </c>
      <c r="C21" s="33">
        <v>0.13835521000000001</v>
      </c>
      <c r="D21" s="14">
        <f>(B21-C21)/C21</f>
        <v>-0.24670245522376785</v>
      </c>
      <c r="E21" s="14">
        <f>(B21-'[1]2018年9月'!B17)/'[1]2018年9月'!B17</f>
        <v>4.5136478009369332E-2</v>
      </c>
      <c r="F21" s="9">
        <f>F10</f>
        <v>1.0911493800000001</v>
      </c>
      <c r="G21" s="9">
        <f>G10</f>
        <v>1.5745642</v>
      </c>
      <c r="H21" s="14">
        <f>(F21-G21)/G21</f>
        <v>-0.30701499500623725</v>
      </c>
    </row>
  </sheetData>
  <mergeCells count="4">
    <mergeCell ref="A2:H2"/>
    <mergeCell ref="A4:A5"/>
    <mergeCell ref="B4:E4"/>
    <mergeCell ref="F4:H4"/>
  </mergeCells>
  <phoneticPr fontId="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topLeftCell="A7" workbookViewId="0">
      <selection activeCell="S10" sqref="S10"/>
    </sheetView>
  </sheetViews>
  <sheetFormatPr defaultRowHeight="14.25" x14ac:dyDescent="0.2"/>
  <cols>
    <col min="2" max="2" width="9.5" customWidth="1"/>
    <col min="3" max="3" width="9.625" customWidth="1"/>
    <col min="4" max="4" width="9.75" customWidth="1"/>
    <col min="5" max="5" width="9.625" customWidth="1"/>
    <col min="6" max="6" width="9.75" customWidth="1"/>
    <col min="7" max="7" width="10.375" customWidth="1"/>
    <col min="8" max="9" width="10" customWidth="1"/>
    <col min="10" max="10" width="9.625" customWidth="1"/>
    <col min="12" max="12" width="9.5" customWidth="1"/>
  </cols>
  <sheetData>
    <row r="1" spans="1:13" ht="18" customHeight="1" x14ac:dyDescent="0.3">
      <c r="A1" s="50" t="s">
        <v>77</v>
      </c>
      <c r="B1" s="17"/>
      <c r="C1" s="18"/>
      <c r="D1" s="17"/>
      <c r="E1" s="18"/>
      <c r="F1" s="17"/>
      <c r="G1" s="18"/>
      <c r="H1" s="17"/>
      <c r="I1" s="18"/>
      <c r="J1" s="17"/>
      <c r="K1" s="18"/>
      <c r="L1" s="17"/>
      <c r="M1" s="18"/>
    </row>
    <row r="2" spans="1:13" ht="20.25" customHeight="1" x14ac:dyDescent="0.3">
      <c r="A2" s="46" t="s">
        <v>79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14.1" customHeight="1" x14ac:dyDescent="0.25">
      <c r="A3" s="19"/>
      <c r="B3" s="20"/>
      <c r="C3" s="21"/>
      <c r="D3" s="20"/>
      <c r="E3" s="21"/>
      <c r="F3" s="20"/>
      <c r="G3" s="21"/>
      <c r="H3" s="20"/>
      <c r="I3" s="21"/>
      <c r="J3" s="20"/>
      <c r="K3" s="21"/>
      <c r="L3" s="48" t="s">
        <v>52</v>
      </c>
      <c r="M3" s="48"/>
    </row>
    <row r="4" spans="1:13" ht="14.1" customHeight="1" x14ac:dyDescent="0.2">
      <c r="A4" s="42" t="s">
        <v>96</v>
      </c>
      <c r="B4" s="42" t="s">
        <v>42</v>
      </c>
      <c r="C4" s="49"/>
      <c r="D4" s="49"/>
      <c r="E4" s="49"/>
      <c r="F4" s="42" t="s">
        <v>76</v>
      </c>
      <c r="G4" s="49"/>
      <c r="H4" s="49"/>
      <c r="I4" s="49"/>
      <c r="J4" s="42" t="s">
        <v>53</v>
      </c>
      <c r="K4" s="49"/>
      <c r="L4" s="49"/>
      <c r="M4" s="49"/>
    </row>
    <row r="5" spans="1:13" ht="14.1" customHeight="1" x14ac:dyDescent="0.2">
      <c r="A5" s="42"/>
      <c r="B5" s="38" t="s">
        <v>64</v>
      </c>
      <c r="C5" s="39"/>
      <c r="D5" s="42" t="s">
        <v>65</v>
      </c>
      <c r="E5" s="49"/>
      <c r="F5" s="38" t="s">
        <v>64</v>
      </c>
      <c r="G5" s="39"/>
      <c r="H5" s="42" t="s">
        <v>65</v>
      </c>
      <c r="I5" s="49"/>
      <c r="J5" s="38" t="s">
        <v>64</v>
      </c>
      <c r="K5" s="39"/>
      <c r="L5" s="42" t="s">
        <v>65</v>
      </c>
      <c r="M5" s="49"/>
    </row>
    <row r="6" spans="1:13" ht="14.1" customHeight="1" x14ac:dyDescent="0.2">
      <c r="A6" s="42"/>
      <c r="B6" s="43" t="s">
        <v>10</v>
      </c>
      <c r="C6" s="22" t="s">
        <v>54</v>
      </c>
      <c r="D6" s="44" t="s">
        <v>55</v>
      </c>
      <c r="E6" s="22" t="s">
        <v>54</v>
      </c>
      <c r="F6" s="43" t="s">
        <v>10</v>
      </c>
      <c r="G6" s="22" t="s">
        <v>54</v>
      </c>
      <c r="H6" s="43" t="s">
        <v>55</v>
      </c>
      <c r="I6" s="22" t="s">
        <v>54</v>
      </c>
      <c r="J6" s="43" t="s">
        <v>10</v>
      </c>
      <c r="K6" s="22" t="s">
        <v>54</v>
      </c>
      <c r="L6" s="43" t="s">
        <v>55</v>
      </c>
      <c r="M6" s="22" t="s">
        <v>54</v>
      </c>
    </row>
    <row r="7" spans="1:13" ht="14.1" customHeight="1" x14ac:dyDescent="0.2">
      <c r="A7" s="42"/>
      <c r="B7" s="43"/>
      <c r="C7" s="23" t="s">
        <v>56</v>
      </c>
      <c r="D7" s="45"/>
      <c r="E7" s="23" t="s">
        <v>56</v>
      </c>
      <c r="F7" s="43"/>
      <c r="G7" s="23" t="s">
        <v>56</v>
      </c>
      <c r="H7" s="43"/>
      <c r="I7" s="23" t="s">
        <v>56</v>
      </c>
      <c r="J7" s="43"/>
      <c r="K7" s="23" t="s">
        <v>56</v>
      </c>
      <c r="L7" s="43"/>
      <c r="M7" s="23" t="s">
        <v>56</v>
      </c>
    </row>
    <row r="8" spans="1:13" ht="14.1" customHeight="1" x14ac:dyDescent="0.2">
      <c r="A8" s="32" t="s">
        <v>57</v>
      </c>
      <c r="B8" s="24">
        <v>40202.138400000003</v>
      </c>
      <c r="C8" s="24">
        <f>(B8-[2]与17年同期销量比较!B7)/[2]与17年同期销量比较!B7*100</f>
        <v>1.3992401272735979</v>
      </c>
      <c r="D8" s="24">
        <v>390587.875</v>
      </c>
      <c r="E8" s="24">
        <f>(D8-[2]与17年同期销量比较!D7)/[2]与17年同期销量比较!D7*100</f>
        <v>0.14355627023456857</v>
      </c>
      <c r="F8" s="24">
        <v>72058.932000000001</v>
      </c>
      <c r="G8" s="24">
        <f>(F8-[2]与17年同期销量比较!F7)/[2]与17年同期销量比较!F7*100</f>
        <v>31.304874135588719</v>
      </c>
      <c r="H8" s="24">
        <v>634621.59820000001</v>
      </c>
      <c r="I8" s="24">
        <f>(H8-[2]与17年同期销量比较!H7)/[2]与17年同期销量比较!H7*100</f>
        <v>24.482410289183338</v>
      </c>
      <c r="J8" s="24">
        <f>B8+F8</f>
        <v>112261.0704</v>
      </c>
      <c r="K8" s="24">
        <f>(J8-[2]与17年同期销量比较!J7)/[2]与17年同期销量比较!J7*100</f>
        <v>18.761510789641147</v>
      </c>
      <c r="L8" s="24">
        <f>D8+H8</f>
        <v>1025209.4732</v>
      </c>
      <c r="M8" s="24">
        <f>(L8-[2]与17年同期销量比较!L7)/[2]与17年同期销量比较!L7*100</f>
        <v>13.932897450751192</v>
      </c>
    </row>
    <row r="9" spans="1:13" ht="14.1" customHeight="1" x14ac:dyDescent="0.2">
      <c r="A9" s="32" t="s">
        <v>11</v>
      </c>
      <c r="B9" s="24">
        <v>30166.732476000001</v>
      </c>
      <c r="C9" s="24">
        <f>(B9-[2]与17年同期销量比较!B8)/[2]与17年同期销量比较!B8*100</f>
        <v>-1.5520321688530621</v>
      </c>
      <c r="D9" s="24">
        <v>320042.83900500002</v>
      </c>
      <c r="E9" s="24">
        <f>(D9-[2]与17年同期销量比较!D8)/[2]与17年同期销量比较!D8*100</f>
        <v>1.8355760545305422</v>
      </c>
      <c r="F9" s="24">
        <v>35345.451699999998</v>
      </c>
      <c r="G9" s="24">
        <f>(F9-[2]与17年同期销量比较!F8)/[2]与17年同期销量比较!F8*100</f>
        <v>-0.2086810409577933</v>
      </c>
      <c r="H9" s="24">
        <v>425937.90549999999</v>
      </c>
      <c r="I9" s="24">
        <f>(H9-[2]与17年同期销量比较!H8)/[2]与17年同期销量比较!H8*100</f>
        <v>53.974381969605936</v>
      </c>
      <c r="J9" s="24">
        <f>B9+F9</f>
        <v>65512.184175999995</v>
      </c>
      <c r="K9" s="24">
        <f>(J9-[2]与17年同期销量比较!J8)/[2]与17年同期销量比较!J8*100</f>
        <v>-0.83178637843889047</v>
      </c>
      <c r="L9" s="24">
        <f>D9+H9</f>
        <v>745980.74450500007</v>
      </c>
      <c r="M9" s="24">
        <f>(L9-[2]与17年同期销量比较!L8)/[2]与17年同期销量比较!L8*100</f>
        <v>26.244159784480608</v>
      </c>
    </row>
    <row r="10" spans="1:13" ht="14.1" customHeight="1" x14ac:dyDescent="0.2">
      <c r="A10" s="32" t="s">
        <v>12</v>
      </c>
      <c r="B10" s="24">
        <v>48256.990343999998</v>
      </c>
      <c r="C10" s="24">
        <f>(B10-[2]与17年同期销量比较!B9)/[2]与17年同期销量比较!B9*100</f>
        <v>1.1517251803602464</v>
      </c>
      <c r="D10" s="24">
        <v>488133.95828899997</v>
      </c>
      <c r="E10" s="24">
        <f>(D10-[2]与17年同期销量比较!D9)/[2]与17年同期销量比较!D9*100</f>
        <v>5.3464461814123609</v>
      </c>
      <c r="F10" s="24">
        <v>99827.690900000001</v>
      </c>
      <c r="G10" s="24">
        <f>(F10-[2]与17年同期销量比较!F9)/[2]与17年同期销量比较!F9*100</f>
        <v>18.178071088468496</v>
      </c>
      <c r="H10" s="24">
        <v>1142506.5948999999</v>
      </c>
      <c r="I10" s="24">
        <f>(H10-[2]与17年同期销量比较!H9)/[2]与17年同期销量比较!H9*100</f>
        <v>41.310536250499808</v>
      </c>
      <c r="J10" s="24">
        <f t="shared" ref="J10:J39" si="0">B10+F10</f>
        <v>148084.68124400001</v>
      </c>
      <c r="K10" s="24">
        <f>(J10-[2]与17年同期销量比较!J9)/[2]与17年同期销量比较!J9*100</f>
        <v>12.032767801204979</v>
      </c>
      <c r="L10" s="24">
        <f t="shared" ref="L10:L39" si="1">D10+H10</f>
        <v>1630640.5531889999</v>
      </c>
      <c r="M10" s="24">
        <f>(L10-[2]与17年同期销量比较!L9)/[2]与17年同期销量比较!L9*100</f>
        <v>28.208281237414823</v>
      </c>
    </row>
    <row r="11" spans="1:13" ht="14.1" customHeight="1" x14ac:dyDescent="0.2">
      <c r="A11" s="32" t="s">
        <v>13</v>
      </c>
      <c r="B11" s="24">
        <v>34648.987702999999</v>
      </c>
      <c r="C11" s="24">
        <f>(B11-[2]与17年同期销量比较!B10)/[2]与17年同期销量比较!B10*100</f>
        <v>-16.966036527911381</v>
      </c>
      <c r="D11" s="24">
        <v>336985.022619</v>
      </c>
      <c r="E11" s="24">
        <f>(D11-[2]与17年同期销量比较!D10)/[2]与17年同期销量比较!D10*100</f>
        <v>-5.5761164412238076</v>
      </c>
      <c r="F11" s="24">
        <v>34430.457699999999</v>
      </c>
      <c r="G11" s="24">
        <f>(F11-[2]与17年同期销量比较!F10)/[2]与17年同期销量比较!F10*100</f>
        <v>-4.0128065565222935</v>
      </c>
      <c r="H11" s="24">
        <v>363567.0577</v>
      </c>
      <c r="I11" s="24">
        <f>(H11-[2]与17年同期销量比较!H10)/[2]与17年同期销量比较!H10*100</f>
        <v>27.023992595034912</v>
      </c>
      <c r="J11" s="24">
        <f t="shared" si="0"/>
        <v>69079.445402999991</v>
      </c>
      <c r="K11" s="24">
        <f>(J11-[2]与17年同期销量比较!J10)/[2]与17年同期销量比较!J10*100</f>
        <v>-10.978419174653995</v>
      </c>
      <c r="L11" s="24">
        <f t="shared" si="1"/>
        <v>700552.08031899994</v>
      </c>
      <c r="M11" s="24">
        <f>(L11-[2]与17年同期销量比较!L10)/[2]与17年同期销量比较!L10*100</f>
        <v>8.9328415902341991</v>
      </c>
    </row>
    <row r="12" spans="1:13" ht="14.1" customHeight="1" x14ac:dyDescent="0.2">
      <c r="A12" s="32" t="s">
        <v>14</v>
      </c>
      <c r="B12" s="24">
        <v>41068.964765999997</v>
      </c>
      <c r="C12" s="24">
        <f>(B12-[2]与17年同期销量比较!B11)/[2]与17年同期销量比较!B11*100</f>
        <v>-3.2070847346279678</v>
      </c>
      <c r="D12" s="24">
        <v>520520.43323999998</v>
      </c>
      <c r="E12" s="24">
        <f>(D12-[2]与17年同期销量比较!D11)/[2]与17年同期销量比较!D11*100</f>
        <v>3.2403551855834838</v>
      </c>
      <c r="F12" s="24">
        <v>60040.758300000001</v>
      </c>
      <c r="G12" s="24">
        <f>(F12-[2]与17年同期销量比较!F11)/[2]与17年同期销量比较!F11*100</f>
        <v>31.793299422215949</v>
      </c>
      <c r="H12" s="24">
        <v>588599.63919999998</v>
      </c>
      <c r="I12" s="24">
        <f>(H12-[2]与17年同期销量比较!H11)/[2]与17年同期销量比较!H11*100</f>
        <v>56.917966016603408</v>
      </c>
      <c r="J12" s="24">
        <f t="shared" si="0"/>
        <v>101109.72306600001</v>
      </c>
      <c r="K12" s="24">
        <f>(J12-[2]与17年同期销量比较!J11)/[2]与17年同期销量比较!J11*100</f>
        <v>14.915064051179472</v>
      </c>
      <c r="L12" s="24">
        <f t="shared" si="1"/>
        <v>1109120.07244</v>
      </c>
      <c r="M12" s="24">
        <f>(L12-[2]与17年同期销量比较!L11)/[2]与17年同期销量比较!L11*100</f>
        <v>26.139098991374826</v>
      </c>
    </row>
    <row r="13" spans="1:13" ht="14.1" customHeight="1" x14ac:dyDescent="0.2">
      <c r="A13" s="32" t="s">
        <v>15</v>
      </c>
      <c r="B13" s="24">
        <v>85384.087096999996</v>
      </c>
      <c r="C13" s="24">
        <f>(B13-[2]与17年同期销量比较!B12)/[2]与17年同期销量比较!B12*100</f>
        <v>-7.6644634261177114</v>
      </c>
      <c r="D13" s="24">
        <v>867457.36130600004</v>
      </c>
      <c r="E13" s="24">
        <f>(D13-[2]与17年同期销量比较!D12)/[2]与17年同期销量比较!D12*100</f>
        <v>-0.55045505403449702</v>
      </c>
      <c r="F13" s="24">
        <v>64170.269</v>
      </c>
      <c r="G13" s="24">
        <f>(F13-[2]与17年同期销量比较!F12)/[2]与17年同期销量比较!F12*100</f>
        <v>15.550510169209863</v>
      </c>
      <c r="H13" s="24">
        <v>634838.74899999995</v>
      </c>
      <c r="I13" s="24">
        <f>(H13-[2]与17年同期销量比较!H12)/[2]与17年同期销量比较!H12*100</f>
        <v>58.612880099211765</v>
      </c>
      <c r="J13" s="24">
        <f t="shared" si="0"/>
        <v>149554.35609700001</v>
      </c>
      <c r="K13" s="24">
        <f>(J13-[2]与17年同期销量比较!J12)/[2]与17年同期销量比较!J12*100</f>
        <v>1.0461971878810454</v>
      </c>
      <c r="L13" s="24">
        <f t="shared" si="1"/>
        <v>1502296.1103059999</v>
      </c>
      <c r="M13" s="24">
        <f>(L13-[2]与17年同期销量比较!L12)/[2]与17年同期销量比较!L12*100</f>
        <v>18.058365474447662</v>
      </c>
    </row>
    <row r="14" spans="1:13" ht="14.1" customHeight="1" x14ac:dyDescent="0.2">
      <c r="A14" s="32" t="s">
        <v>16</v>
      </c>
      <c r="B14" s="24">
        <v>23229.842053</v>
      </c>
      <c r="C14" s="24">
        <f>(B14-[2]与17年同期销量比较!B13)/[2]与17年同期销量比较!B13*100</f>
        <v>-5.2403539776151993</v>
      </c>
      <c r="D14" s="24">
        <v>345767.010534</v>
      </c>
      <c r="E14" s="24">
        <f>(D14-[2]与17年同期销量比较!D13)/[2]与17年同期销量比较!D13*100</f>
        <v>30.428554971590493</v>
      </c>
      <c r="F14" s="24">
        <v>35295.241000000002</v>
      </c>
      <c r="G14" s="24">
        <f>(F14-[2]与17年同期销量比较!F13)/[2]与17年同期销量比较!F13*100</f>
        <v>33.466519115228344</v>
      </c>
      <c r="H14" s="24">
        <v>378761.70250000001</v>
      </c>
      <c r="I14" s="24">
        <f>(H14-[2]与17年同期销量比较!H13)/[2]与17年同期销量比较!H13*100</f>
        <v>33.274492946713693</v>
      </c>
      <c r="J14" s="24">
        <f t="shared" si="0"/>
        <v>58525.083053000002</v>
      </c>
      <c r="K14" s="24">
        <f>(J14-[2]与17年同期销量比较!J13)/[2]与17年同期销量比较!J13*100</f>
        <v>14.846259495505688</v>
      </c>
      <c r="L14" s="24">
        <f t="shared" si="1"/>
        <v>724528.71303400001</v>
      </c>
      <c r="M14" s="24">
        <f>(L14-[2]与17年同期销量比较!L13)/[2]与17年同期销量比较!L13*100</f>
        <v>31.900992624118636</v>
      </c>
    </row>
    <row r="15" spans="1:13" ht="14.1" customHeight="1" x14ac:dyDescent="0.2">
      <c r="A15" s="32" t="s">
        <v>17</v>
      </c>
      <c r="B15" s="24">
        <v>35148.142553999998</v>
      </c>
      <c r="C15" s="24">
        <f>(B15-[2]与17年同期销量比较!B14)/[2]与17年同期销量比较!B14*100</f>
        <v>-15.53275399198221</v>
      </c>
      <c r="D15" s="24">
        <v>371763.31666100002</v>
      </c>
      <c r="E15" s="24">
        <f>(D15-[2]与17年同期销量比较!D14)/[2]与17年同期销量比较!D14*100</f>
        <v>-5.1045891569004391</v>
      </c>
      <c r="F15" s="24">
        <v>45991.033600000002</v>
      </c>
      <c r="G15" s="24">
        <f>(F15-[2]与17年同期销量比较!F14)/[2]与17年同期销量比较!F14*100</f>
        <v>24.387270486876925</v>
      </c>
      <c r="H15" s="24">
        <v>530565.56850000005</v>
      </c>
      <c r="I15" s="24">
        <f>(H15-[2]与17年同期销量比较!H14)/[2]与17年同期销量比较!H14*100</f>
        <v>11.537495527883394</v>
      </c>
      <c r="J15" s="24">
        <f t="shared" si="0"/>
        <v>81139.176154000001</v>
      </c>
      <c r="K15" s="24">
        <f>(J15-[2]与17年同期销量比较!J14)/[2]与17年同期销量比较!J14*100</f>
        <v>3.2493776311441227</v>
      </c>
      <c r="L15" s="24">
        <f t="shared" si="1"/>
        <v>902328.88516100007</v>
      </c>
      <c r="M15" s="24">
        <f>(L15-[2]与17年同期销量比较!L14)/[2]与17年同期销量比较!L14*100</f>
        <v>4.021487246797097</v>
      </c>
    </row>
    <row r="16" spans="1:13" ht="14.1" customHeight="1" x14ac:dyDescent="0.2">
      <c r="A16" s="32" t="s">
        <v>18</v>
      </c>
      <c r="B16" s="24">
        <v>42203.041173999998</v>
      </c>
      <c r="C16" s="24">
        <f>(B16-[2]与17年同期销量比较!B15)/[2]与17年同期销量比较!B15*100</f>
        <v>-1.401183823383241</v>
      </c>
      <c r="D16" s="24">
        <v>420350.135702</v>
      </c>
      <c r="E16" s="24">
        <f>(D16-[2]与17年同期销量比较!D15)/[2]与17年同期销量比较!D15*100</f>
        <v>5.499654399457091</v>
      </c>
      <c r="F16" s="24">
        <v>42037.646699999998</v>
      </c>
      <c r="G16" s="24">
        <f>(F16-[2]与17年同期销量比较!F15)/[2]与17年同期销量比较!F15*100</f>
        <v>43.895682017403864</v>
      </c>
      <c r="H16" s="24">
        <v>378208.78950000001</v>
      </c>
      <c r="I16" s="24">
        <f>(H16-[2]与17年同期销量比较!H15)/[2]与17年同期销量比较!H15*100</f>
        <v>44.996118313710241</v>
      </c>
      <c r="J16" s="24">
        <f t="shared" si="0"/>
        <v>84240.687873999996</v>
      </c>
      <c r="K16" s="24">
        <f>(J16-[2]与17年同期销量比较!J15)/[2]与17年同期销量比较!J15*100</f>
        <v>16.973725521889115</v>
      </c>
      <c r="L16" s="24">
        <f t="shared" si="1"/>
        <v>798558.92520199995</v>
      </c>
      <c r="M16" s="24">
        <f>(L16-[2]与17年同期销量比较!L15)/[2]与17年同期销量比较!L15*100</f>
        <v>21.126266015484781</v>
      </c>
    </row>
    <row r="17" spans="1:13" ht="14.1" customHeight="1" x14ac:dyDescent="0.2">
      <c r="A17" s="32" t="s">
        <v>19</v>
      </c>
      <c r="B17" s="24">
        <v>136969.561223</v>
      </c>
      <c r="C17" s="24">
        <f>(B17-[2]与17年同期销量比较!B16)/[2]与17年同期销量比较!B16*100</f>
        <v>14.111868525290836</v>
      </c>
      <c r="D17" s="24">
        <v>1278998.9105440001</v>
      </c>
      <c r="E17" s="24">
        <f>(D17-[2]与17年同期销量比较!D16)/[2]与17年同期销量比较!D16*100</f>
        <v>8.427413629695339</v>
      </c>
      <c r="F17" s="24">
        <v>242659.58439999999</v>
      </c>
      <c r="G17" s="24">
        <f>(F17-[2]与17年同期销量比较!F16)/[2]与17年同期销量比较!F16*100</f>
        <v>38.131821532661398</v>
      </c>
      <c r="H17" s="24">
        <v>2399486.34</v>
      </c>
      <c r="I17" s="24">
        <f>(H17-[2]与17年同期销量比较!H16)/[2]与17年同期销量比较!H16*100</f>
        <v>48.035312295634505</v>
      </c>
      <c r="J17" s="24">
        <f t="shared" si="0"/>
        <v>379629.14562299999</v>
      </c>
      <c r="K17" s="24">
        <f>(J17-[2]与17年同期销量比较!J16)/[2]与17年同期销量比较!J16*100</f>
        <v>28.381721977323998</v>
      </c>
      <c r="L17" s="24">
        <f t="shared" si="1"/>
        <v>3678485.250544</v>
      </c>
      <c r="M17" s="24">
        <f>(L17-[2]与17年同期销量比较!L16)/[2]与17年同期销量比较!L16*100</f>
        <v>31.352058978496721</v>
      </c>
    </row>
    <row r="18" spans="1:13" ht="14.1" customHeight="1" x14ac:dyDescent="0.2">
      <c r="A18" s="32" t="s">
        <v>20</v>
      </c>
      <c r="B18" s="24">
        <v>148369.23019900001</v>
      </c>
      <c r="C18" s="24">
        <f>(B18-[2]与17年同期销量比较!B17)/[2]与17年同期销量比较!B17*100</f>
        <v>10.632085175876282</v>
      </c>
      <c r="D18" s="24">
        <v>1370122.4454010001</v>
      </c>
      <c r="E18" s="24">
        <f>(D18-[2]与17年同期销量比较!D17)/[2]与17年同期销量比较!D17*100</f>
        <v>7.4618540509939368</v>
      </c>
      <c r="F18" s="24">
        <v>174915.03289999999</v>
      </c>
      <c r="G18" s="24">
        <f>(F18-[2]与17年同期销量比较!F17)/[2]与17年同期销量比较!F17*100</f>
        <v>65.149778830247342</v>
      </c>
      <c r="H18" s="24">
        <v>1741465.5611</v>
      </c>
      <c r="I18" s="24">
        <f>(H18-[2]与17年同期销量比较!H17)/[2]与17年同期销量比较!H17*100</f>
        <v>52.667117760998835</v>
      </c>
      <c r="J18" s="24">
        <f t="shared" si="0"/>
        <v>323284.26309899997</v>
      </c>
      <c r="K18" s="24">
        <f>(J18-[2]与17年同期销量比较!J17)/[2]与17年同期销量比较!J17*100</f>
        <v>34.688612106903939</v>
      </c>
      <c r="L18" s="24">
        <f t="shared" si="1"/>
        <v>3111588.0065010004</v>
      </c>
      <c r="M18" s="24">
        <f>(L18-[2]与17年同期销量比较!L17)/[2]与17年同期销量比较!L17*100</f>
        <v>28.807980239552723</v>
      </c>
    </row>
    <row r="19" spans="1:13" ht="14.1" customHeight="1" x14ac:dyDescent="0.2">
      <c r="A19" s="32" t="s">
        <v>21</v>
      </c>
      <c r="B19" s="24">
        <v>79273.790827999997</v>
      </c>
      <c r="C19" s="24">
        <f>(B19-[2]与17年同期销量比较!B18)/[2]与17年同期销量比较!B18*100</f>
        <v>31.174731542618396</v>
      </c>
      <c r="D19" s="24">
        <v>615530.57924999995</v>
      </c>
      <c r="E19" s="24">
        <f>(D19-[2]与17年同期销量比较!D18)/[2]与17年同期销量比较!D18*100</f>
        <v>-0.16275028889118531</v>
      </c>
      <c r="F19" s="24">
        <v>88637.697499999995</v>
      </c>
      <c r="G19" s="24">
        <f>(F19-[2]与17年同期销量比较!F18)/[2]与17年同期销量比较!F18*100</f>
        <v>33.676122209167573</v>
      </c>
      <c r="H19" s="24">
        <v>815124.81099999999</v>
      </c>
      <c r="I19" s="24">
        <f>(H19-[2]与17年同期销量比较!H18)/[2]与17年同期销量比较!H18*100</f>
        <v>77.174421445576613</v>
      </c>
      <c r="J19" s="24">
        <f t="shared" si="0"/>
        <v>167911.48832800001</v>
      </c>
      <c r="K19" s="24">
        <f>(J19-[2]与17年同期销量比较!J18)/[2]与17年同期销量比较!J18*100</f>
        <v>32.48339260950673</v>
      </c>
      <c r="L19" s="24">
        <f t="shared" si="1"/>
        <v>1430655.3902499999</v>
      </c>
      <c r="M19" s="24">
        <f>(L19-[2]与17年同期销量比较!L18)/[2]与17年同期销量比较!L18*100</f>
        <v>32.886053345522384</v>
      </c>
    </row>
    <row r="20" spans="1:13" ht="14.1" customHeight="1" x14ac:dyDescent="0.2">
      <c r="A20" s="32" t="s">
        <v>22</v>
      </c>
      <c r="B20" s="24">
        <v>41639.752310000003</v>
      </c>
      <c r="C20" s="24">
        <f>(B20-[2]与17年同期销量比较!B19)/[2]与17年同期销量比较!B19*100</f>
        <v>-13.523846244450787</v>
      </c>
      <c r="D20" s="24">
        <v>404987.46148200001</v>
      </c>
      <c r="E20" s="24">
        <f>(D20-[2]与17年同期销量比较!D19)/[2]与17年同期销量比较!D19*100</f>
        <v>0.32952776689865937</v>
      </c>
      <c r="F20" s="24">
        <v>84667.178199999995</v>
      </c>
      <c r="G20" s="24">
        <f>(F20-[2]与17年同期销量比较!F19)/[2]与17年同期销量比较!F19*100</f>
        <v>-1.3156859431971586</v>
      </c>
      <c r="H20" s="24">
        <v>1026797.4767</v>
      </c>
      <c r="I20" s="24">
        <f>(H20-[2]与17年同期销量比较!H19)/[2]与17年同期销量比较!H19*100</f>
        <v>11.69323721839057</v>
      </c>
      <c r="J20" s="24">
        <f t="shared" si="0"/>
        <v>126306.93051000001</v>
      </c>
      <c r="K20" s="24">
        <f>(J20-[2]与17年同期销量比较!J19)/[2]与17年同期销量比较!J19*100</f>
        <v>-5.7042933718810485</v>
      </c>
      <c r="L20" s="24">
        <f t="shared" si="1"/>
        <v>1431784.9381820001</v>
      </c>
      <c r="M20" s="24">
        <f>(L20-[2]与17年同期销量比较!L19)/[2]与17年同期销量比较!L19*100</f>
        <v>8.2259753030128522</v>
      </c>
    </row>
    <row r="21" spans="1:13" ht="14.1" customHeight="1" x14ac:dyDescent="0.2">
      <c r="A21" s="32" t="s">
        <v>23</v>
      </c>
      <c r="B21" s="24">
        <v>37185.132527000002</v>
      </c>
      <c r="C21" s="24">
        <f>(B21-[2]与17年同期销量比较!B20)/[2]与17年同期销量比较!B20*100</f>
        <v>-16.989634970090837</v>
      </c>
      <c r="D21" s="24">
        <v>447862.16592499998</v>
      </c>
      <c r="E21" s="24">
        <f>(D21-[2]与17年同期销量比较!D20)/[2]与17年同期销量比较!D20*100</f>
        <v>29.89559852438919</v>
      </c>
      <c r="F21" s="24">
        <v>51536.059399999998</v>
      </c>
      <c r="G21" s="24">
        <f>(F21-[2]与17年同期销量比较!F20)/[2]与17年同期销量比较!F20*100</f>
        <v>33.454464043310608</v>
      </c>
      <c r="H21" s="24">
        <v>735629.18330000003</v>
      </c>
      <c r="I21" s="24">
        <f>(H21-[2]与17年同期销量比较!H20)/[2]与17年同期销量比较!H20*100</f>
        <v>93.247670465086856</v>
      </c>
      <c r="J21" s="24">
        <f t="shared" si="0"/>
        <v>88721.191927000007</v>
      </c>
      <c r="K21" s="24">
        <f>(J21-[2]与17年同期销量比较!J20)/[2]与17年同期销量比较!J20*100</f>
        <v>6.3640880558519921</v>
      </c>
      <c r="L21" s="24">
        <f t="shared" si="1"/>
        <v>1183491.349225</v>
      </c>
      <c r="M21" s="24">
        <f>(L21-[2]与17年同期销量比较!L20)/[2]与17年同期销量比较!L20*100</f>
        <v>63.138303911518243</v>
      </c>
    </row>
    <row r="22" spans="1:13" ht="14.1" customHeight="1" x14ac:dyDescent="0.2">
      <c r="A22" s="32" t="s">
        <v>24</v>
      </c>
      <c r="B22" s="24">
        <v>126570.141147</v>
      </c>
      <c r="C22" s="24">
        <f>(B22-[2]与17年同期销量比较!B21)/[2]与17年同期销量比较!B21*100</f>
        <v>0.21038754066520721</v>
      </c>
      <c r="D22" s="24">
        <v>1249182.194045</v>
      </c>
      <c r="E22" s="24">
        <f>(D22-[2]与17年同期销量比较!D21)/[2]与17年同期销量比较!D21*100</f>
        <v>1.596383083325388</v>
      </c>
      <c r="F22" s="24">
        <v>223584.95269999999</v>
      </c>
      <c r="G22" s="24">
        <f>(F22-[2]与17年同期销量比较!F21)/[2]与17年同期销量比较!F21*100</f>
        <v>42.058566036164734</v>
      </c>
      <c r="H22" s="24">
        <v>2071834.8807999999</v>
      </c>
      <c r="I22" s="24">
        <f>(H22-[2]与17年同期销量比较!H21)/[2]与17年同期销量比较!H21*100</f>
        <v>36.82182943747187</v>
      </c>
      <c r="J22" s="24">
        <f t="shared" si="0"/>
        <v>350155.09384699998</v>
      </c>
      <c r="K22" s="24">
        <f>(J22-[2]与17年同期销量比较!J21)/[2]与17年同期销量比较!J21*100</f>
        <v>23.427169720428669</v>
      </c>
      <c r="L22" s="24">
        <f t="shared" si="1"/>
        <v>3321017.0748450002</v>
      </c>
      <c r="M22" s="24">
        <f>(L22-[2]与17年同期销量比较!L21)/[2]与17年同期销量比较!L21*100</f>
        <v>21.036640146689926</v>
      </c>
    </row>
    <row r="23" spans="1:13" ht="14.1" customHeight="1" x14ac:dyDescent="0.2">
      <c r="A23" s="32" t="s">
        <v>25</v>
      </c>
      <c r="B23" s="24">
        <v>57000.197603000001</v>
      </c>
      <c r="C23" s="24">
        <f>(B23-[2]与17年同期销量比较!B22)/[2]与17年同期销量比较!B22*100</f>
        <v>-1.7826761510913263</v>
      </c>
      <c r="D23" s="24">
        <v>559681.54981999996</v>
      </c>
      <c r="E23" s="24">
        <f>(D23-[2]与17年同期销量比较!D22)/[2]与17年同期销量比较!D22*100</f>
        <v>0.95494686512689908</v>
      </c>
      <c r="F23" s="24">
        <v>177331.67259999999</v>
      </c>
      <c r="G23" s="24">
        <f>(F23-[2]与17年同期销量比较!F22)/[2]与17年同期销量比较!F22*100</f>
        <v>48.392671690377441</v>
      </c>
      <c r="H23" s="24">
        <v>1494103.8093999999</v>
      </c>
      <c r="I23" s="24">
        <f>(H23-[2]与17年同期销量比较!H22)/[2]与17年同期销量比较!H22*100</f>
        <v>36.257742129140304</v>
      </c>
      <c r="J23" s="24">
        <f t="shared" si="0"/>
        <v>234331.870203</v>
      </c>
      <c r="K23" s="24">
        <f>(J23-[2]与17年同期销量比较!J22)/[2]与17年同期销量比较!J22*100</f>
        <v>31.990882338296451</v>
      </c>
      <c r="L23" s="24">
        <f t="shared" si="1"/>
        <v>2053785.35922</v>
      </c>
      <c r="M23" s="24">
        <f>(L23-[2]与17年同期销量比较!L22)/[2]与17年同期销量比较!L22*100</f>
        <v>24.402846269898173</v>
      </c>
    </row>
    <row r="24" spans="1:13" ht="14.1" customHeight="1" x14ac:dyDescent="0.2">
      <c r="A24" s="32" t="s">
        <v>26</v>
      </c>
      <c r="B24" s="24">
        <v>103532.58620400001</v>
      </c>
      <c r="C24" s="24">
        <f>(B24-[2]与17年同期销量比较!B23)/[2]与17年同期销量比较!B23*100</f>
        <v>-0.44140004870316096</v>
      </c>
      <c r="D24" s="24">
        <v>861139.76800799998</v>
      </c>
      <c r="E24" s="24">
        <f>(D24-[2]与17年同期销量比较!D23)/[2]与17年同期销量比较!D23*100</f>
        <v>1.3503849542792701</v>
      </c>
      <c r="F24" s="24">
        <v>107730.52</v>
      </c>
      <c r="G24" s="24">
        <f>(F24-[2]与17年同期销量比较!F23)/[2]与17年同期销量比较!F23*100</f>
        <v>47.308280425660918</v>
      </c>
      <c r="H24" s="24">
        <v>1113695.3448999999</v>
      </c>
      <c r="I24" s="24">
        <f>(H24-[2]与17年同期销量比较!H23)/[2]与17年同期销量比较!H23*100</f>
        <v>41.244369862629902</v>
      </c>
      <c r="J24" s="24">
        <f t="shared" si="0"/>
        <v>211263.10620400001</v>
      </c>
      <c r="K24" s="24">
        <f>(J24-[2]与17年同期销量比较!J23)/[2]与17年同期销量比较!J23*100</f>
        <v>19.273923605039229</v>
      </c>
      <c r="L24" s="24">
        <f t="shared" si="1"/>
        <v>1974835.1129079999</v>
      </c>
      <c r="M24" s="24">
        <f>(L24-[2]与17年同期销量比较!L23)/[2]与17年同期销量比较!L23*100</f>
        <v>20.552446951978578</v>
      </c>
    </row>
    <row r="25" spans="1:13" ht="14.1" customHeight="1" x14ac:dyDescent="0.2">
      <c r="A25" s="32" t="s">
        <v>27</v>
      </c>
      <c r="B25" s="24">
        <v>87489.457785000006</v>
      </c>
      <c r="C25" s="24">
        <f>(B25-[2]与17年同期销量比较!B24)/[2]与17年同期销量比较!B24*100</f>
        <v>13.881717119406801</v>
      </c>
      <c r="D25" s="24">
        <v>749775.78163800004</v>
      </c>
      <c r="E25" s="24">
        <f>(D25-[2]与17年同期销量比较!D24)/[2]与17年同期销量比较!D24*100</f>
        <v>3.1560839563735206</v>
      </c>
      <c r="F25" s="24">
        <v>60044.031999999999</v>
      </c>
      <c r="G25" s="24">
        <f>(F25-[2]与17年同期销量比较!F24)/[2]与17年同期销量比较!F24*100</f>
        <v>-50.115132881001522</v>
      </c>
      <c r="H25" s="24">
        <v>900743.11309999996</v>
      </c>
      <c r="I25" s="24">
        <f>(H25-[2]与17年同期销量比较!H24)/[2]与17年同期销量比较!H24*100</f>
        <v>42.139697036331462</v>
      </c>
      <c r="J25" s="24">
        <f t="shared" si="0"/>
        <v>147533.48978500001</v>
      </c>
      <c r="K25" s="24">
        <f>(J25-[2]与17年同期销量比较!J24)/[2]与17年同期销量比较!J24*100</f>
        <v>-25.182090943427777</v>
      </c>
      <c r="L25" s="24">
        <f t="shared" si="1"/>
        <v>1650518.8947379999</v>
      </c>
      <c r="M25" s="24">
        <f>(L25-[2]与17年同期销量比较!L24)/[2]与17年同期销量比较!L24*100</f>
        <v>21.313610153357683</v>
      </c>
    </row>
    <row r="26" spans="1:13" ht="14.1" customHeight="1" x14ac:dyDescent="0.2">
      <c r="A26" s="32" t="s">
        <v>28</v>
      </c>
      <c r="B26" s="24">
        <v>217799.79665599999</v>
      </c>
      <c r="C26" s="24">
        <f>(B26-[2]与17年同期销量比较!B25)/[2]与17年同期销量比较!B25*100</f>
        <v>11.928665921936059</v>
      </c>
      <c r="D26" s="24">
        <v>1967255.0718489999</v>
      </c>
      <c r="E26" s="24">
        <f>(D26-[2]与17年同期销量比较!D25)/[2]与17年同期销量比较!D25*100</f>
        <v>5.1089444285604362</v>
      </c>
      <c r="F26" s="24">
        <v>197426.4847</v>
      </c>
      <c r="G26" s="24">
        <f>(F26-[2]与17年同期销量比较!F25)/[2]与17年同期销量比较!F25*100</f>
        <v>12.482947288968948</v>
      </c>
      <c r="H26" s="24">
        <v>2042567.2685</v>
      </c>
      <c r="I26" s="24">
        <f>(H26-[2]与17年同期销量比较!H25)/[2]与17年同期销量比较!H25*100</f>
        <v>30.723478409242638</v>
      </c>
      <c r="J26" s="24">
        <f t="shared" si="0"/>
        <v>415226.28135599999</v>
      </c>
      <c r="K26" s="24">
        <f>(J26-[2]与17年同期销量比较!J25)/[2]与17年同期销量比较!J25*100</f>
        <v>12.191525753430597</v>
      </c>
      <c r="L26" s="24">
        <f t="shared" si="1"/>
        <v>4009822.3403489999</v>
      </c>
      <c r="M26" s="24">
        <f>(L26-[2]与17年同期销量比较!L25)/[2]与17年同期销量比较!L25*100</f>
        <v>16.763365494433817</v>
      </c>
    </row>
    <row r="27" spans="1:13" ht="14.1" customHeight="1" x14ac:dyDescent="0.2">
      <c r="A27" s="32" t="s">
        <v>29</v>
      </c>
      <c r="B27" s="24">
        <v>40528.878247000001</v>
      </c>
      <c r="C27" s="24">
        <f>(B27-[2]与17年同期销量比较!B26)/[2]与17年同期销量比较!B26*100</f>
        <v>2.941001804600893</v>
      </c>
      <c r="D27" s="24">
        <v>465647.19321100001</v>
      </c>
      <c r="E27" s="24">
        <f>(D27-[2]与17年同期销量比较!D26)/[2]与17年同期销量比较!D26*100</f>
        <v>0.25437902878345797</v>
      </c>
      <c r="F27" s="24">
        <v>22950.306799999998</v>
      </c>
      <c r="G27" s="24">
        <f>(F27-[2]与17年同期销量比较!F26)/[2]与17年同期销量比较!F26*100</f>
        <v>-54.336589370203903</v>
      </c>
      <c r="H27" s="24">
        <v>355122.45630000002</v>
      </c>
      <c r="I27" s="24">
        <f>(H27-[2]与17年同期销量比较!H26)/[2]与17年同期销量比较!H26*100</f>
        <v>56.435952133907641</v>
      </c>
      <c r="J27" s="24">
        <f t="shared" si="0"/>
        <v>63479.185046999999</v>
      </c>
      <c r="K27" s="24">
        <f>(J27-[2]与17年同期销量比较!J26)/[2]与17年同期销量比较!J26*100</f>
        <v>-29.176967088050482</v>
      </c>
      <c r="L27" s="24">
        <f t="shared" si="1"/>
        <v>820769.64951100003</v>
      </c>
      <c r="M27" s="24">
        <f>(L27-[2]与17年同期销量比较!L26)/[2]与17年同期销量比较!L26*100</f>
        <v>18.698572490257821</v>
      </c>
    </row>
    <row r="28" spans="1:13" ht="14.1" customHeight="1" x14ac:dyDescent="0.2">
      <c r="A28" s="32" t="s">
        <v>30</v>
      </c>
      <c r="B28" s="24">
        <v>11285.194820000001</v>
      </c>
      <c r="C28" s="24">
        <f>(B28-[2]与17年同期销量比较!B27)/[2]与17年同期销量比较!B27*100</f>
        <v>-0.65202644094727225</v>
      </c>
      <c r="D28" s="24">
        <v>116557.805261</v>
      </c>
      <c r="E28" s="24">
        <f>(D28-[2]与17年同期销量比较!D27)/[2]与17年同期销量比较!D27*100</f>
        <v>-7.9064212723637102</v>
      </c>
      <c r="F28" s="24">
        <v>11848.563910000001</v>
      </c>
      <c r="G28" s="24">
        <f>(F28-[2]与17年同期销量比较!F27)/[2]与17年同期销量比较!F27*100</f>
        <v>-9.9049308057860781</v>
      </c>
      <c r="H28" s="24">
        <v>147744.84279</v>
      </c>
      <c r="I28" s="24">
        <f>(H28-[2]与17年同期销量比较!H27)/[2]与17年同期销量比较!H27*100</f>
        <v>54.940460919219291</v>
      </c>
      <c r="J28" s="24">
        <f t="shared" si="0"/>
        <v>23133.758730000001</v>
      </c>
      <c r="K28" s="24">
        <f>(J28-[2]与17年同期销量比较!J27)/[2]与17年同期销量比较!J27*100</f>
        <v>-5.6167111211262553</v>
      </c>
      <c r="L28" s="24">
        <f t="shared" si="1"/>
        <v>264302.64805099997</v>
      </c>
      <c r="M28" s="24">
        <f>(L28-[2]与17年同期销量比较!L27)/[2]与17年同期销量比较!L27*100</f>
        <v>19.097944013861227</v>
      </c>
    </row>
    <row r="29" spans="1:13" ht="14.1" customHeight="1" x14ac:dyDescent="0.2">
      <c r="A29" s="32" t="s">
        <v>31</v>
      </c>
      <c r="B29" s="24">
        <v>40280.321779999998</v>
      </c>
      <c r="C29" s="24">
        <f>(B29-[2]与17年同期销量比较!B28)/[2]与17年同期销量比较!B28*100</f>
        <v>-13.406199213144246</v>
      </c>
      <c r="D29" s="24">
        <v>493927.04932799999</v>
      </c>
      <c r="E29" s="24">
        <f>(D29-[2]与17年同期销量比较!D28)/[2]与17年同期销量比较!D28*100</f>
        <v>9.3793555509377349</v>
      </c>
      <c r="F29" s="24">
        <v>41701.146999999997</v>
      </c>
      <c r="G29" s="24">
        <f>(F29-[2]与17年同期销量比较!F28)/[2]与17年同期销量比较!F28*100</f>
        <v>-2.7727391258817358</v>
      </c>
      <c r="H29" s="24">
        <v>509123.2634</v>
      </c>
      <c r="I29" s="24">
        <f>(H29-[2]与17年同期销量比较!H28)/[2]与17年同期销量比较!H28*100</f>
        <v>22.42032446152054</v>
      </c>
      <c r="J29" s="24">
        <f t="shared" si="0"/>
        <v>81981.468779999996</v>
      </c>
      <c r="K29" s="24">
        <f>(J29-[2]与17年同期销量比较!J28)/[2]与17年同期销量比较!J28*100</f>
        <v>-8.3050966297425219</v>
      </c>
      <c r="L29" s="24">
        <f t="shared" si="1"/>
        <v>1003050.312728</v>
      </c>
      <c r="M29" s="24">
        <f>(L29-[2]与17年同期销量比较!L28)/[2]与17年同期销量比较!L28*100</f>
        <v>15.631556516068743</v>
      </c>
    </row>
    <row r="30" spans="1:13" ht="14.1" customHeight="1" x14ac:dyDescent="0.2">
      <c r="A30" s="32" t="s">
        <v>32</v>
      </c>
      <c r="B30" s="24">
        <v>80039.871471999999</v>
      </c>
      <c r="C30" s="24">
        <f>(B30-[2]与17年同期销量比较!B29)/[2]与17年同期销量比较!B29*100</f>
        <v>9.68794312770234</v>
      </c>
      <c r="D30" s="24">
        <v>758297.09746199998</v>
      </c>
      <c r="E30" s="24">
        <f>(D30-[2]与17年同期销量比较!D29)/[2]与17年同期销量比较!D29*100</f>
        <v>3.146834590537507</v>
      </c>
      <c r="F30" s="24">
        <v>84028.164199999999</v>
      </c>
      <c r="G30" s="24">
        <f>(F30-[2]与17年同期销量比较!F29)/[2]与17年同期销量比较!F29*100</f>
        <v>99.990156166164311</v>
      </c>
      <c r="H30" s="24">
        <v>690549.94070000004</v>
      </c>
      <c r="I30" s="24">
        <f>(H30-[2]与17年同期销量比较!H29)/[2]与17年同期销量比较!H29*100</f>
        <v>79.384876577922284</v>
      </c>
      <c r="J30" s="24">
        <f t="shared" si="0"/>
        <v>164068.035672</v>
      </c>
      <c r="K30" s="24">
        <f>(J30-[2]与17年同期销量比较!J29)/[2]与17年同期销量比较!J29*100</f>
        <v>42.684385789410179</v>
      </c>
      <c r="L30" s="24">
        <f t="shared" si="1"/>
        <v>1448847.038162</v>
      </c>
      <c r="M30" s="24">
        <f>(L30-[2]与17年同期销量比较!L29)/[2]与17年同期销量比较!L29*100</f>
        <v>29.347816295282502</v>
      </c>
    </row>
    <row r="31" spans="1:13" ht="14.1" customHeight="1" x14ac:dyDescent="0.2">
      <c r="A31" s="32" t="s">
        <v>33</v>
      </c>
      <c r="B31" s="24">
        <v>23934.409833999998</v>
      </c>
      <c r="C31" s="24">
        <f>(B31-[2]与17年同期销量比较!B30)/[2]与17年同期销量比较!B30*100</f>
        <v>6.6438147597556068</v>
      </c>
      <c r="D31" s="24">
        <v>229227.24370699999</v>
      </c>
      <c r="E31" s="24">
        <f>(D31-[2]与17年同期销量比较!D30)/[2]与17年同期销量比较!D30*100</f>
        <v>1.1887270912614034</v>
      </c>
      <c r="F31" s="24">
        <v>47502.682800000002</v>
      </c>
      <c r="G31" s="24">
        <f>(F31-[2]与17年同期销量比较!F30)/[2]与17年同期销量比较!F30*100</f>
        <v>59.841554079316907</v>
      </c>
      <c r="H31" s="24">
        <v>476034.78700000001</v>
      </c>
      <c r="I31" s="24">
        <f>(H31-[2]与17年同期销量比较!H30)/[2]与17年同期销量比较!H30*100</f>
        <v>69.004235439358126</v>
      </c>
      <c r="J31" s="24">
        <f t="shared" si="0"/>
        <v>71437.092634000001</v>
      </c>
      <c r="K31" s="24">
        <f>(J31-[2]与17年同期销量比较!J30)/[2]与17年同期销量比较!J30*100</f>
        <v>36.952564282420703</v>
      </c>
      <c r="L31" s="24">
        <f t="shared" si="1"/>
        <v>705262.03070700006</v>
      </c>
      <c r="M31" s="24">
        <f>(L31-[2]与17年同期销量比较!L30)/[2]与17年同期销量比较!L30*100</f>
        <v>38.775189135653207</v>
      </c>
    </row>
    <row r="32" spans="1:13" ht="14.1" customHeight="1" x14ac:dyDescent="0.2">
      <c r="A32" s="32" t="s">
        <v>34</v>
      </c>
      <c r="B32" s="24">
        <v>70419.842002000005</v>
      </c>
      <c r="C32" s="24">
        <f>(B32-[2]与17年同期销量比较!B31)/[2]与17年同期销量比较!B31*100</f>
        <v>11.1287422202644</v>
      </c>
      <c r="D32" s="24">
        <v>668560.719408</v>
      </c>
      <c r="E32" s="24">
        <f>(D32-[2]与17年同期销量比较!D31)/[2]与17年同期销量比较!D31*100</f>
        <v>7.242246067442883</v>
      </c>
      <c r="F32" s="24">
        <v>81050.301600000006</v>
      </c>
      <c r="G32" s="24">
        <f>(F32-[2]与17年同期销量比较!F31)/[2]与17年同期销量比较!F31*100</f>
        <v>24.526440193508105</v>
      </c>
      <c r="H32" s="24">
        <v>862614.43740000005</v>
      </c>
      <c r="I32" s="24">
        <f>(H32-[2]与17年同期销量比较!H31)/[2]与17年同期销量比较!H31*100</f>
        <v>37.610541985634448</v>
      </c>
      <c r="J32" s="24">
        <f t="shared" si="0"/>
        <v>151470.14360200003</v>
      </c>
      <c r="K32" s="24">
        <f>(J32-[2]与17年同期销量比较!J31)/[2]与17年同期销量比较!J31*100</f>
        <v>17.917237233840062</v>
      </c>
      <c r="L32" s="24">
        <f t="shared" si="1"/>
        <v>1531175.1568080001</v>
      </c>
      <c r="M32" s="24">
        <f>(L32-[2]与17年同期销量比较!L31)/[2]与17年同期销量比较!L31*100</f>
        <v>22.468175541418034</v>
      </c>
    </row>
    <row r="33" spans="1:13" ht="14.1" customHeight="1" x14ac:dyDescent="0.2">
      <c r="A33" s="32" t="s">
        <v>35</v>
      </c>
      <c r="B33" s="24">
        <v>14679.035</v>
      </c>
      <c r="C33" s="24">
        <f>(B33-[2]与17年同期销量比较!B32)/[2]与17年同期销量比较!B32*100</f>
        <v>-36.860892261557105</v>
      </c>
      <c r="D33" s="24">
        <v>187719.64780000001</v>
      </c>
      <c r="E33" s="24">
        <f>(D33-[2]与17年同期销量比较!D32)/[2]与17年同期销量比较!D32*100</f>
        <v>-18.372317599614117</v>
      </c>
      <c r="F33" s="24">
        <v>8585.6633999999995</v>
      </c>
      <c r="G33" s="24">
        <f>(F33-[2]与17年同期销量比较!F32)/[2]与17年同期销量比较!F32*100</f>
        <v>1.3190472832260987</v>
      </c>
      <c r="H33" s="24">
        <v>83957.6823</v>
      </c>
      <c r="I33" s="24">
        <f>(H33-[2]与17年同期销量比较!H32)/[2]与17年同期销量比较!H32*100</f>
        <v>14.68521155510865</v>
      </c>
      <c r="J33" s="24">
        <f t="shared" si="0"/>
        <v>23264.698400000001</v>
      </c>
      <c r="K33" s="24">
        <f>(J33-[2]与17年同期销量比较!J32)/[2]与17年同期销量比较!J32*100</f>
        <v>-26.662091969494885</v>
      </c>
      <c r="L33" s="24">
        <f t="shared" si="1"/>
        <v>271677.33010000002</v>
      </c>
      <c r="M33" s="24">
        <f>(L33-[2]与17年同期销量比较!L32)/[2]与17年同期销量比较!L32*100</f>
        <v>-10.390050765778611</v>
      </c>
    </row>
    <row r="34" spans="1:13" ht="14.1" customHeight="1" x14ac:dyDescent="0.2">
      <c r="A34" s="32" t="s">
        <v>36</v>
      </c>
      <c r="B34" s="24">
        <v>85496.430749000006</v>
      </c>
      <c r="C34" s="24">
        <f>(B34-[2]与17年同期销量比较!B33)/[2]与17年同期销量比较!B33*100</f>
        <v>12.288354406959231</v>
      </c>
      <c r="D34" s="24">
        <v>822245.83631799999</v>
      </c>
      <c r="E34" s="24">
        <f>(D34-[2]与17年同期销量比较!D33)/[2]与17年同期销量比较!D33*100</f>
        <v>9.7631452976417759</v>
      </c>
      <c r="F34" s="24">
        <v>50327.7955</v>
      </c>
      <c r="G34" s="24">
        <f>(F34-[2]与17年同期销量比较!F33)/[2]与17年同期销量比较!F33*100</f>
        <v>-38.844870442596495</v>
      </c>
      <c r="H34" s="24">
        <v>730175.56359999999</v>
      </c>
      <c r="I34" s="24">
        <f>(H34-[2]与17年同期销量比较!H33)/[2]与17年同期销量比较!H33*100</f>
        <v>28.672195037846748</v>
      </c>
      <c r="J34" s="24">
        <f t="shared" si="0"/>
        <v>135824.226249</v>
      </c>
      <c r="K34" s="24">
        <f>(J34-[2]与17年同期销量比较!J33)/[2]与17年同期销量比较!J33*100</f>
        <v>-14.271523141150785</v>
      </c>
      <c r="L34" s="24">
        <f t="shared" si="1"/>
        <v>1552421.399918</v>
      </c>
      <c r="M34" s="24">
        <f>(L34-[2]与17年同期销量比较!L33)/[2]与17年同期销量比较!L33*100</f>
        <v>17.913292135575759</v>
      </c>
    </row>
    <row r="35" spans="1:13" ht="14.1" customHeight="1" x14ac:dyDescent="0.2">
      <c r="A35" s="32" t="s">
        <v>37</v>
      </c>
      <c r="B35" s="24">
        <v>37221.076858</v>
      </c>
      <c r="C35" s="24">
        <f>(B35-[2]与17年同期销量比较!B34)/[2]与17年同期销量比较!B34*100</f>
        <v>-3.5276618067553298</v>
      </c>
      <c r="D35" s="24">
        <v>400145.17220500001</v>
      </c>
      <c r="E35" s="24">
        <f>(D35-[2]与17年同期销量比较!D34)/[2]与17年同期销量比较!D34*100</f>
        <v>-3.8396926019691122</v>
      </c>
      <c r="F35" s="24">
        <v>34768.751199999999</v>
      </c>
      <c r="G35" s="24">
        <f>(F35-[2]与17年同期销量比较!F34)/[2]与17年同期销量比较!F34*100</f>
        <v>4.6254411292813336</v>
      </c>
      <c r="H35" s="24">
        <v>324947.67180000001</v>
      </c>
      <c r="I35" s="24">
        <f>(H35-[2]与17年同期销量比较!H34)/[2]与17年同期销量比较!H34*100</f>
        <v>31.588843466824063</v>
      </c>
      <c r="J35" s="24">
        <f t="shared" si="0"/>
        <v>71989.828057999999</v>
      </c>
      <c r="K35" s="24">
        <f>(J35-[2]与17年同期销量比较!J34)/[2]与17年同期销量比较!J34*100</f>
        <v>0.24516631072771466</v>
      </c>
      <c r="L35" s="24">
        <f t="shared" si="1"/>
        <v>725092.84400500008</v>
      </c>
      <c r="M35" s="24">
        <f>(L35-[2]与17年同期销量比较!L34)/[2]与17年同期销量比较!L34*100</f>
        <v>9.3547690674902668</v>
      </c>
    </row>
    <row r="36" spans="1:13" ht="14.1" customHeight="1" x14ac:dyDescent="0.2">
      <c r="A36" s="32" t="s">
        <v>38</v>
      </c>
      <c r="B36" s="24">
        <v>13114.542660999999</v>
      </c>
      <c r="C36" s="24">
        <f>(B36-[2]与17年同期销量比较!B35)/[2]与17年同期销量比较!B35*100</f>
        <v>-13.06531919686577</v>
      </c>
      <c r="D36" s="24">
        <v>132351.740372</v>
      </c>
      <c r="E36" s="24">
        <f>(D36-[2]与17年同期销量比较!D35)/[2]与17年同期销量比较!D35*100</f>
        <v>-3.3246367272859372</v>
      </c>
      <c r="F36" s="24">
        <v>6579.7588999999998</v>
      </c>
      <c r="G36" s="24">
        <f>(F36-[2]与17年同期销量比较!F35)/[2]与17年同期销量比较!F35*100</f>
        <v>-8.964448429002255</v>
      </c>
      <c r="H36" s="24">
        <v>90955.625899999999</v>
      </c>
      <c r="I36" s="24">
        <f>(H36-[2]与17年同期销量比较!H35)/[2]与17年同期销量比较!H35*100</f>
        <v>42.430041637814107</v>
      </c>
      <c r="J36" s="24">
        <f t="shared" si="0"/>
        <v>19694.301561</v>
      </c>
      <c r="K36" s="24">
        <f>(J36-[2]与17年同期销量比较!J35)/[2]与17年同期销量比较!J35*100</f>
        <v>-11.736966810806647</v>
      </c>
      <c r="L36" s="24">
        <f t="shared" si="1"/>
        <v>223307.36627200001</v>
      </c>
      <c r="M36" s="24">
        <f>(L36-[2]与17年同期销量比较!L35)/[2]与17年同期销量比较!L35*100</f>
        <v>11.229267012227282</v>
      </c>
    </row>
    <row r="37" spans="1:13" ht="14.1" customHeight="1" x14ac:dyDescent="0.2">
      <c r="A37" s="32" t="s">
        <v>39</v>
      </c>
      <c r="B37" s="24">
        <v>16366.272208</v>
      </c>
      <c r="C37" s="24">
        <f>(B37-[2]与17年同期销量比较!B36)/[2]与17年同期销量比较!B36*100</f>
        <v>2.4379437552812693</v>
      </c>
      <c r="D37" s="24">
        <v>150886.39778699999</v>
      </c>
      <c r="E37" s="24">
        <f>(D37-[2]与17年同期销量比较!D36)/[2]与17年同期销量比较!D36*100</f>
        <v>2.7801474921404323</v>
      </c>
      <c r="F37" s="24">
        <v>13869.839900000001</v>
      </c>
      <c r="G37" s="24">
        <f>(F37-[2]与17年同期销量比较!F36)/[2]与17年同期销量比较!F36*100</f>
        <v>42.501605832864591</v>
      </c>
      <c r="H37" s="24">
        <v>138451.8713</v>
      </c>
      <c r="I37" s="24">
        <f>(H37-[2]与17年同期销量比较!H36)/[2]与17年同期销量比较!H36*100</f>
        <v>46.515435157548737</v>
      </c>
      <c r="J37" s="24">
        <f t="shared" si="0"/>
        <v>30236.112108000001</v>
      </c>
      <c r="K37" s="24">
        <f>(J37-[2]与17年同期销量比较!J36)/[2]与17年同期销量比较!J36*100</f>
        <v>17.60503511356487</v>
      </c>
      <c r="L37" s="24">
        <f t="shared" si="1"/>
        <v>289338.26908699999</v>
      </c>
      <c r="M37" s="24">
        <f>(L37-[2]与17年同期销量比较!L36)/[2]与17年同期销量比较!L36*100</f>
        <v>19.907392848416325</v>
      </c>
    </row>
    <row r="38" spans="1:13" ht="14.1" customHeight="1" x14ac:dyDescent="0.2">
      <c r="A38" s="32" t="s">
        <v>40</v>
      </c>
      <c r="B38" s="24">
        <v>42815.203800000003</v>
      </c>
      <c r="C38" s="24">
        <f>(B38-[2]与17年同期销量比较!B37)/[2]与17年同期销量比较!B37*100</f>
        <v>21.191936710704489</v>
      </c>
      <c r="D38" s="24">
        <v>431750.47749999998</v>
      </c>
      <c r="E38" s="24">
        <f>(D38-[2]与17年同期销量比较!D37)/[2]与17年同期销量比较!D37*100</f>
        <v>14.231780242624255</v>
      </c>
      <c r="F38" s="24">
        <v>29894.276999999998</v>
      </c>
      <c r="G38" s="24">
        <f>(F38-[2]与17年同期销量比较!F37)/[2]与17年同期销量比较!F37*100</f>
        <v>8.9553364090036052</v>
      </c>
      <c r="H38" s="24">
        <v>320806.34529999999</v>
      </c>
      <c r="I38" s="24">
        <f>(H38-[2]与17年同期销量比较!H37)/[2]与17年同期销量比较!H37*100</f>
        <v>15.092770254938786</v>
      </c>
      <c r="J38" s="24">
        <f t="shared" si="0"/>
        <v>72709.480800000005</v>
      </c>
      <c r="K38" s="24">
        <f>(J38-[2]与17年同期销量比较!J37)/[2]与17年同期销量比较!J37*100</f>
        <v>15.842863245357202</v>
      </c>
      <c r="L38" s="24">
        <f t="shared" si="1"/>
        <v>752556.82279999997</v>
      </c>
      <c r="M38" s="24">
        <f>(L38-[2]与17年同期销量比较!L37)/[2]与17年同期销量比较!L37*100</f>
        <v>14.597230138869548</v>
      </c>
    </row>
    <row r="39" spans="1:13" ht="14.1" customHeight="1" x14ac:dyDescent="0.2">
      <c r="A39" s="32" t="s">
        <v>97</v>
      </c>
      <c r="B39" s="24">
        <v>1892319.6524800004</v>
      </c>
      <c r="C39" s="24">
        <f>(B39-[2]与17年同期销量比较!B38)/[2]与17年同期销量比较!B38*100</f>
        <v>3.336991510031166</v>
      </c>
      <c r="D39" s="24">
        <v>18423460.260676999</v>
      </c>
      <c r="E39" s="24">
        <f>(D39-[2]与17年同期销量比较!D38)/[2]与17年同期销量比较!D38*100</f>
        <v>4.131457511685114</v>
      </c>
      <c r="F39" s="24">
        <v>2330837.9475099999</v>
      </c>
      <c r="G39" s="24">
        <f>(F39-[2]与17年同期销量比较!F38)/[2]与17年同期销量比较!F38*100</f>
        <v>20.512900329236981</v>
      </c>
      <c r="H39" s="24">
        <v>24149539.881590001</v>
      </c>
      <c r="I39" s="24">
        <f>(H39-[2]与17年同期销量比较!H38)/[2]与17年同期销量比较!H38*100</f>
        <v>40.807330067967811</v>
      </c>
      <c r="J39" s="24">
        <f t="shared" si="0"/>
        <v>4223157.59999</v>
      </c>
      <c r="K39" s="24">
        <f>(J39-[2]与17年同期销量比较!J38)/[2]与17年同期销量比较!J38*100</f>
        <v>12.159609326088386</v>
      </c>
      <c r="L39" s="24">
        <f t="shared" si="1"/>
        <v>42573000.142267004</v>
      </c>
      <c r="M39" s="24">
        <f>(L39-[2]与17年同期销量比较!L38)/[2]与17年同期销量比较!L38*100</f>
        <v>22.1842808715272</v>
      </c>
    </row>
  </sheetData>
  <mergeCells count="18">
    <mergeCell ref="L6:L7"/>
    <mergeCell ref="A2:M2"/>
    <mergeCell ref="L3:M3"/>
    <mergeCell ref="A4:A7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B6:B7"/>
    <mergeCell ref="D6:D7"/>
    <mergeCell ref="F6:F7"/>
    <mergeCell ref="H6:H7"/>
    <mergeCell ref="J6:J7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彩票销售情况表</vt:lpstr>
      <vt:lpstr>各类型彩票销售情况表</vt:lpstr>
      <vt:lpstr>各地区彩票销售情况表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2018-11-16T08:45:17Z</dcterms:modified>
</cp:coreProperties>
</file>